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2075" activeTab="0"/>
  </bookViews>
  <sheets>
    <sheet name="Ισολογισμός 2013 (2)" sheetId="1" r:id="rId1"/>
  </sheets>
  <definedNames>
    <definedName name="_xlnm.Print_Area" localSheetId="0">'Ισολογισμός 2013 (2)'!$A$1:$X$165</definedName>
  </definedNames>
  <calcPr fullCalcOnLoad="1"/>
</workbook>
</file>

<file path=xl/sharedStrings.xml><?xml version="1.0" encoding="utf-8"?>
<sst xmlns="http://schemas.openxmlformats.org/spreadsheetml/2006/main" count="182" uniqueCount="165">
  <si>
    <t>ΔΗΜΟΣ ΛΑΡΙΣΑΙΩΝ</t>
  </si>
  <si>
    <t>ΙΣΟΛΟΓΙΣΜΟΣ ΤΗΣ 31ης ΔΕΚΕΜΒΡΙΟΥ 2013</t>
  </si>
  <si>
    <t>3η ΔΙΑΧΕΙΡΙΣΤΙΚΗ ΧΡΗΣΗ (1 ΙΑΝΟΥΑΡΙΟΥ - 31 ΔΕΚΕΜΒΡΙΟΥ 2013)</t>
  </si>
  <si>
    <t>ΕΝΕΡΓΗΤΙΚΟ</t>
  </si>
  <si>
    <t>Ποσά κλειόμενης χρήσεως 2013</t>
  </si>
  <si>
    <t xml:space="preserve">     Ποσά προηγούμενης χρήσεως 2012</t>
  </si>
  <si>
    <t>ΠΑΘΗΤΙΚΟ</t>
  </si>
  <si>
    <t>Ποσά κλειόμενης χρήσης 2013</t>
  </si>
  <si>
    <t>Ποσά προηγούμενης χρήσης 2012</t>
  </si>
  <si>
    <t>Αξία Κτήσεως</t>
  </si>
  <si>
    <t>Αποσβέσεις</t>
  </si>
  <si>
    <t>Αναπόσβεστη Αξία</t>
  </si>
  <si>
    <t xml:space="preserve">Αποσβέσεις </t>
  </si>
  <si>
    <t>Β.</t>
  </si>
  <si>
    <t>ΕΞΟΔΑ ΕΓΚΑΤΑΣΤΑΣΕΩΣ</t>
  </si>
  <si>
    <t>Α.</t>
  </si>
  <si>
    <t>ΙΔΙΑ ΚΕΦΑΛΑΙΑ</t>
  </si>
  <si>
    <t xml:space="preserve"> </t>
  </si>
  <si>
    <t>4. Λοιπά έξοδα Εγακταστάσεως</t>
  </si>
  <si>
    <t>Ι.</t>
  </si>
  <si>
    <t>Κεφάλαιο</t>
  </si>
  <si>
    <t>Γ.</t>
  </si>
  <si>
    <t>ΠΑΓΙΟ ΕΝΕΡΓΗΤΙΚΟ</t>
  </si>
  <si>
    <t>ΙΙ.</t>
  </si>
  <si>
    <t>Διαφορές Αναπροσαρμογής &amp;</t>
  </si>
  <si>
    <t>Ενσώματες Ακινητοποιήσεις</t>
  </si>
  <si>
    <t>Επιχορηγήσεις Επενδύσεων</t>
  </si>
  <si>
    <t>1. Γήπεδα - Οικόπεδα</t>
  </si>
  <si>
    <t>1. Διαφορές από αναπροσαρμογή αξίας τίτλων</t>
  </si>
  <si>
    <t>1α. Πλατείες - Πάρκα - Παιδότοποι Κ.Χ.</t>
  </si>
  <si>
    <t>2. Διαφορές από αναπροσαρμογή αξίας πάγιων</t>
  </si>
  <si>
    <t>1β. Οδοί - Οδοστρώματα Κ.Χ.</t>
  </si>
  <si>
    <t xml:space="preserve">    περιουσιακών στοιχείων</t>
  </si>
  <si>
    <t>1γ. Πεζοδρόμια Κ.Χ.</t>
  </si>
  <si>
    <t>3. Δωρεές Παγίων</t>
  </si>
  <si>
    <t>2. Ορυχεία, Μεταλλεία, Λατομεία, Αγροί, Φυτείες, Δάση</t>
  </si>
  <si>
    <t>4. Επιχορηγήσεις Επενδύσεων</t>
  </si>
  <si>
    <t>3. Κτίρια &amp; Τεχνικά Έργα</t>
  </si>
  <si>
    <t>3β. Εγκαταστάσεις Ηλεκτροφωτισμού Κ.Χ.</t>
  </si>
  <si>
    <t>3γ. Λοιπές Μόνιμες Εγκαταστάσεις Κ.Χ.</t>
  </si>
  <si>
    <t>IV.</t>
  </si>
  <si>
    <t>Αποτελέσματα εις Νέο</t>
  </si>
  <si>
    <t>4. Μηχανήματα &amp; Μηχ.Εξοπλισμός</t>
  </si>
  <si>
    <t>Υπόλοιπο Κερδών (Πλεονάσματος) εις Νέο</t>
  </si>
  <si>
    <t>5. Μεταφορικά Μέσα</t>
  </si>
  <si>
    <t>6. Έπιπλα &amp; Λοιπός Εξοπλοισμός</t>
  </si>
  <si>
    <t>7. Ακινητοποιήσεις υπό Εκτέλεση</t>
  </si>
  <si>
    <t>Σύνολο Ιδίων Κεφαλαίων (ΑΙ+ΑΙΙ+ΑΙV)</t>
  </si>
  <si>
    <t>Σύνολο Ακινητοποιήσεων (ΓΙΙ)</t>
  </si>
  <si>
    <t>Τίτλοι πάγιας επένδυσης &amp; Άλλες</t>
  </si>
  <si>
    <t>ΥΠΟΧΡΕΩΣΕΙΣ</t>
  </si>
  <si>
    <t>ΙΙΙ.</t>
  </si>
  <si>
    <t>Μακροπρόθ. Χρηματ/κές Απαιτήσεις</t>
  </si>
  <si>
    <t>Μακροπρόθεσμες Υποχρεώσεις</t>
  </si>
  <si>
    <t>1. Τίτλοι Πάγιας Επένδυσης</t>
  </si>
  <si>
    <t>2. Δάνεια Τραπεζών</t>
  </si>
  <si>
    <t>Μείον: - Οφειλόμενες Δόσεις</t>
  </si>
  <si>
    <t>4. Λοιπές μακροπρόθεσμες υποχρεώσεις</t>
  </si>
  <si>
    <t xml:space="preserve">          - Προβλέψεις Υποτιμήσεων</t>
  </si>
  <si>
    <t>2. Λοιπές Μακροπρόθεσμες Απαιτήσεις</t>
  </si>
  <si>
    <t>Βραχυπρόθεσμες Υποχρεώσεις</t>
  </si>
  <si>
    <t>1. Προμηθευτές</t>
  </si>
  <si>
    <t>Σύνολο Παγίου Ενεργητικού (ΓΙΙ+ΓΙΙΙ)</t>
  </si>
  <si>
    <t>3. Τράπεζες Λ/ Βραχυπρόθεσμων</t>
  </si>
  <si>
    <t xml:space="preserve">     Υποχρεώσεων</t>
  </si>
  <si>
    <t>Δ.</t>
  </si>
  <si>
    <t>ΚΥΚΛΟΦΟΡΟΥΝ ΕΝΕΡΓΗΤΙΚΟ</t>
  </si>
  <si>
    <t>4. Προκαταβολές για Πώληση</t>
  </si>
  <si>
    <t>Αποθέματα</t>
  </si>
  <si>
    <t xml:space="preserve">    Αγαθών &amp; Υπηρεσιών</t>
  </si>
  <si>
    <t>4. Υλικά Κατασκευής &amp; Επισκευών</t>
  </si>
  <si>
    <t>5. Υποχρεώσεις από Φόρους &amp; Τέλη</t>
  </si>
  <si>
    <t xml:space="preserve">    Αναλώσιμα, Ανταλλακτικά Παγίων</t>
  </si>
  <si>
    <t>6. Ασφαλιστικοί Οργανισμοί</t>
  </si>
  <si>
    <t>7. Μακροπρόθεσμες Υποχρεώσεις</t>
  </si>
  <si>
    <t>Απαιτήσεις</t>
  </si>
  <si>
    <t xml:space="preserve">    Πληρωτέες στην επόμενη χρήση</t>
  </si>
  <si>
    <t>1. Απαιτήσεις από Πώληση Υπηρεσιών</t>
  </si>
  <si>
    <t>8. Πιστωτές Διάφοροι</t>
  </si>
  <si>
    <t>Μειον: Προβλέψεις</t>
  </si>
  <si>
    <t>4. Επίδικοι χρεώστες</t>
  </si>
  <si>
    <t>5. Χρεώστες Διάφοροι</t>
  </si>
  <si>
    <t>Σύνολο Υποχρεώσεων (ΓΙ+ΓΙΙ)</t>
  </si>
  <si>
    <t>6. Λογ/σμοι διαχειρίσεως προκαταβολών και πιστώσεων</t>
  </si>
  <si>
    <t>III.</t>
  </si>
  <si>
    <t>Χρεόγραφα</t>
  </si>
  <si>
    <t>ΜΕΤΑΒΑΤΙΚΟΙ ΛΟΓΑΡΙΑΣΜΟΙ ΠΑΘΗΤΙΚΟΥ</t>
  </si>
  <si>
    <t>3. Λοιπά Χρεόγραφα</t>
  </si>
  <si>
    <t>1. Έσοδα επομένων χρήσεων</t>
  </si>
  <si>
    <t>2. Έξοδα χρήσεως δουλευμένα</t>
  </si>
  <si>
    <t>ΙV.</t>
  </si>
  <si>
    <t>Διαθέσιμα</t>
  </si>
  <si>
    <t>1. Ταμείο</t>
  </si>
  <si>
    <t>3. Καταθέσεις Όψεως &amp; Προθεσμίας</t>
  </si>
  <si>
    <t>Σύνολο Κυκλοφορούντος</t>
  </si>
  <si>
    <t>Ενεργητικού (ΔΙ+ΔΙΙ+ΔΙΙΙ+ΔΙV)</t>
  </si>
  <si>
    <t>E.</t>
  </si>
  <si>
    <t>ΜΕΤΑΒΑΤΙΚΟΙ ΛΟΓΑΡΙΑΣΜΟΙ ΕΝΕΡΓΗΤΙΚΟΥ</t>
  </si>
  <si>
    <t>2. Έσοδα Χρήσεως Εισπρακτέα</t>
  </si>
  <si>
    <t>ΓΕΝΙΚΟ ΣΥΝΟΛΟ ΕΝΕΡΓΗΤΙΚΟΥ (Β+Γ+Δ+Ε)</t>
  </si>
  <si>
    <t>ΓΕΝΙΚΟ ΣΥΝΟΛΟ ΠΑΘΗΤΙΚΟΥ (Α+Γ+Δ)</t>
  </si>
  <si>
    <t>ΛΟΓΑΡΙΑΣΜΟΙ ΤΑΞΕΩΣ ΧΡΕΩΣΤΙΚΟΙ</t>
  </si>
  <si>
    <t>ΛΟΓΑΡΙΑΣΜΟΙ ΤΑΞΕΩΣ ΠΙΣΤΩΤΙΚΟΙ</t>
  </si>
  <si>
    <t>2. Χρεωστικοί Λογαριασμοί Προϋπολογισμού</t>
  </si>
  <si>
    <t>2. Πιστωτικοί Λογαριασμοί Προϋπολογισμού</t>
  </si>
  <si>
    <t>3. Αλλότρια Περιουσιακά Στοιχεία</t>
  </si>
  <si>
    <t>3. Δικαιούχοι αλλότριων περιουσιακών στοιχείων</t>
  </si>
  <si>
    <t>ΚΑΤΑΣΤΑΣΗ ΑΠΟΤΕΛΕΣΜΑΤΩΝ ΧΡΗΣΕΩΣ ΤΗΣ 31ης ΔΕΚΕΜΒΡΙΟΥ 2013 (1/1 - 31/12/2013)</t>
  </si>
  <si>
    <t>ΠΙΝΑΚΑΣ ΔΙΑΘΕΣΗΣ ΑΠΟΤΕΛΕΣΜΑΤΩΝ</t>
  </si>
  <si>
    <t xml:space="preserve">Ι. </t>
  </si>
  <si>
    <t>Αποτελέσματα Εκμεταλλεύσεως</t>
  </si>
  <si>
    <t>1. Έσοδα από Πώληση Αγαθών &amp; Υπηρεσιών</t>
  </si>
  <si>
    <t>Καθαρό Αποτέλεσμα (Κέρδη/Πλεόνασμα) Χρήσεως</t>
  </si>
  <si>
    <t>2. Έσοδα από Φόρους- Εισφορές - Πρόστιμα</t>
  </si>
  <si>
    <t>(-) Υπόλοιπο Ζημιών προηγ. χρήσης</t>
  </si>
  <si>
    <t>3. Τακτικές Επιχορηγήσεις από Κ.Προϋπ.</t>
  </si>
  <si>
    <t>Κέρδη (Πλεόνασμα) εις Νέο</t>
  </si>
  <si>
    <r>
      <t>Μείον:</t>
    </r>
    <r>
      <rPr>
        <sz val="10"/>
        <rFont val="Tahoma"/>
        <family val="2"/>
      </rPr>
      <t xml:space="preserve"> Κόστος Αγαθών &amp; Υπηρεσιών</t>
    </r>
  </si>
  <si>
    <t>Μικτά Αποτ/τα Εκμεταλλεύσεως</t>
  </si>
  <si>
    <r>
      <t>Πλέον:</t>
    </r>
    <r>
      <rPr>
        <sz val="10"/>
        <rFont val="Tahoma"/>
        <family val="2"/>
      </rPr>
      <t xml:space="preserve"> Άλλα Έσοδα</t>
    </r>
  </si>
  <si>
    <t>Σύνολο</t>
  </si>
  <si>
    <t xml:space="preserve">Μείον: </t>
  </si>
  <si>
    <t>1. Έξοδα Διοικητικής Λειτουργίας</t>
  </si>
  <si>
    <t>3. Έξοδα Λειτουργίας Δημοσίων Σχέσεων</t>
  </si>
  <si>
    <t>Μερικά Αποτ/τα Εκμεταλλεύσεως</t>
  </si>
  <si>
    <t>Πλέον:</t>
  </si>
  <si>
    <t>4.Πιστωτικοί Τόκοι &amp; Συναφή Έσοδα</t>
  </si>
  <si>
    <t>3.Χρεωστικοί Τόκοι &amp; Συναφή Έξοδα</t>
  </si>
  <si>
    <t>Ολικά Αποτ/τα (Ζημιές) Εκμεταλλεύσεως</t>
  </si>
  <si>
    <t>ΙΙ.ΠΛΕΟΝ (ή μείον): Έκτακτα Αποτελέσματα</t>
  </si>
  <si>
    <t>1.Έκτακτα &amp; Ανόργανα έσοδα</t>
  </si>
  <si>
    <t>2.Έκτακτα Κέρδη</t>
  </si>
  <si>
    <t>3.'Εσοδα προηγούμενων χρήσεων</t>
  </si>
  <si>
    <t>4.Έσοδα από προβλέψεις προηγούμενων χρήσεων</t>
  </si>
  <si>
    <t>1.Έκτακτα&amp;Ανόργανα έξοδα</t>
  </si>
  <si>
    <t>2.Έκτακτες Ζημιές</t>
  </si>
  <si>
    <t>3.'Εξοδα προηγούμενων χρήσεων</t>
  </si>
  <si>
    <t>4.Προβλέψεις για έκτακτους κινδύνους</t>
  </si>
  <si>
    <t>Οργανικά &amp; Έκτακτα Αποτελέσματα</t>
  </si>
  <si>
    <t>Σύνολο αποσβέσεων παγίων στοιχείων</t>
  </si>
  <si>
    <r>
      <t xml:space="preserve">Μείον: </t>
    </r>
    <r>
      <rPr>
        <sz val="10"/>
        <rFont val="Tahoma"/>
        <family val="2"/>
      </rPr>
      <t>Οι από αυτές ενσωμ/νες στο λειτ. κόστος</t>
    </r>
  </si>
  <si>
    <t>ΚΑΘΑΡΑ ΑΠΟΤΕΛΕΣΜΑΤΑ (Κέρδη/Πλεόνασμα) ΧΡΗΣΕΩΣ</t>
  </si>
  <si>
    <t>Λάρισα, 31/5/2014</t>
  </si>
  <si>
    <t>Ο ΔΗΜΑΡΧΟΣ ΛΑΡΙΣΑΙΩΝ</t>
  </si>
  <si>
    <t>O ΑΝΤΙΔΗΜΑΡΧΟΣ ΟΙΚΟΝΟΜΙΚΩΝ</t>
  </si>
  <si>
    <t>Η ΔΙΕΥΘΥΝΤΡΙΑ ΟΙΚΟΝΟΜΙΚΩΝ ΥΠΗΡΕΣΙΩΝ</t>
  </si>
  <si>
    <t>Η ΑΡΜΟΔΙΑ ΥΠΑΛΛΗΛΟΣ</t>
  </si>
  <si>
    <t>ΚΩΝΣΤΑΝΤΙΝΟΣ ΤΖΑΝΑΚΟΥΛΗΣ</t>
  </si>
  <si>
    <t>ΜΑΜΑΚΟΣ ΑΘΑΝΑΣΙΟΣ</t>
  </si>
  <si>
    <t>ΠΑΠΑΣΤΑΜΟΥ ΜΑΡΓΑΡΙΤΑ</t>
  </si>
  <si>
    <t>ΦΙΛΙΠΠΟΥ - ΑΛΑΟΥΝΗ ΕΥΤΥΧΙΑ</t>
  </si>
  <si>
    <t>ΑΔΤ Μ 839826</t>
  </si>
  <si>
    <t>ΑΔΤ ΑΕ 310174</t>
  </si>
  <si>
    <t>Α' ΤΑΞΗΣ ΑΡ.ΑΔΕΙΑΣ 0033078</t>
  </si>
  <si>
    <t>Α' ΤΑΞΗΣ ΑΡ.ΑΔΕΙΑΣ 0013197</t>
  </si>
  <si>
    <t>ΑΔΤ Ρ 892094</t>
  </si>
  <si>
    <t>ΑΔΤ ΑΗ 767020</t>
  </si>
  <si>
    <t>Λάρισα, 22 Αυγούστου 2014</t>
  </si>
  <si>
    <t>Ο ΟΡΚΩΤΟΣ ΕΛΕΓΚΤΗΣ ΛΟΓΙΣΤΗΣ</t>
  </si>
  <si>
    <t>ΝΙΚΟΛΑΟΣ ΔΗΜ. ΚΑΤΣΙΔΗΣ</t>
  </si>
  <si>
    <t>Α.Μ. Σ.Ο.Ε.Λ. 29401</t>
  </si>
  <si>
    <t>Συνεργαζόμενοι Ορκωτοί Λογιστές α.ε.ο.ε.</t>
  </si>
  <si>
    <t>μέλος της Crowe Horwath International</t>
  </si>
  <si>
    <t>Φωκ. Νέγρη 3, 11257 Αθήνα</t>
  </si>
  <si>
    <t>Αρ Μ ΣΟΕΛ 125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</si>
</sst>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_-* #,##0.00\ _Δ_ρ_χ_-;\-* #,##0.00\ _Δ_ρ_χ_-;_-* &quot;-&quot;??\ _Δ_ρ_χ_-;_-@_-"/>
  </numFmts>
  <fonts count="39">
    <font>
      <sz val="11"/>
      <color indexed="8"/>
      <name val="Calibri"/>
      <family val="2"/>
    </font>
    <font>
      <sz val="11"/>
      <color indexed="8"/>
      <name val="Tahoma"/>
      <family val="2"/>
    </font>
    <font>
      <sz val="10"/>
      <name val="Arial Greek"/>
      <family val="0"/>
    </font>
    <font>
      <b/>
      <sz val="13"/>
      <name val="Tahoma"/>
      <family val="2"/>
    </font>
    <font>
      <sz val="10"/>
      <name val="Tahoma"/>
      <family val="2"/>
    </font>
    <font>
      <b/>
      <sz val="11"/>
      <name val="Tahoma"/>
      <family val="2"/>
    </font>
    <font>
      <b/>
      <sz val="10"/>
      <name val="Tahoma"/>
      <family val="2"/>
    </font>
    <font>
      <sz val="10"/>
      <name val="Courier"/>
      <family val="3"/>
    </font>
    <font>
      <u val="single"/>
      <sz val="10"/>
      <name val="Tahoma"/>
      <family val="2"/>
    </font>
    <font>
      <b/>
      <u val="single"/>
      <sz val="10"/>
      <name val="Tahoma"/>
      <family val="2"/>
    </font>
    <font>
      <u val="double"/>
      <sz val="10"/>
      <name val="Tahoma"/>
      <family val="2"/>
    </font>
    <font>
      <sz val="10"/>
      <color indexed="10"/>
      <name val="Tahoma"/>
      <family val="2"/>
    </font>
    <font>
      <sz val="11"/>
      <name val="Tahoma"/>
      <family val="2"/>
    </font>
    <font>
      <u val="single"/>
      <sz val="10"/>
      <color indexed="10"/>
      <name val="Tahoma"/>
      <family val="2"/>
    </font>
    <font>
      <b/>
      <sz val="10"/>
      <color indexed="9"/>
      <name val="Tahoma"/>
      <family val="2"/>
    </font>
    <font>
      <sz val="10"/>
      <color indexed="9"/>
      <name val="Tahoma"/>
      <family val="2"/>
    </font>
    <font>
      <u val="double"/>
      <sz val="10"/>
      <color indexed="9"/>
      <name val="Tahoma"/>
      <family val="2"/>
    </font>
    <font>
      <sz val="12"/>
      <name val="Tahoma"/>
      <family val="2"/>
    </font>
    <font>
      <u val="single"/>
      <sz val="11"/>
      <color indexed="8"/>
      <name val="Tahoma"/>
      <family val="2"/>
    </font>
    <font>
      <b/>
      <u val="double"/>
      <sz val="10"/>
      <name val="Tahoma"/>
      <family val="2"/>
    </font>
    <font>
      <sz val="8"/>
      <name val="Tahoma"/>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ahom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double"/>
    </border>
    <border>
      <left/>
      <right/>
      <top/>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2" fillId="0" borderId="0">
      <alignment/>
      <protection/>
    </xf>
    <xf numFmtId="0" fontId="2"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9" fillId="7" borderId="1" applyNumberFormat="0" applyAlignment="0" applyProtection="0"/>
    <xf numFmtId="0" fontId="33" fillId="16" borderId="2" applyNumberFormat="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0" borderId="0" applyNumberFormat="0" applyBorder="0" applyAlignment="0" applyProtection="0"/>
    <xf numFmtId="0" fontId="30" fillId="21" borderId="3" applyNumberFormat="0" applyAlignment="0" applyProtection="0"/>
    <xf numFmtId="0" fontId="35"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7" fillId="3" borderId="0" applyNumberFormat="0" applyBorder="0" applyAlignment="0" applyProtection="0"/>
    <xf numFmtId="0" fontId="26" fillId="4" borderId="0" applyNumberFormat="0" applyBorder="0" applyAlignment="0" applyProtection="0"/>
    <xf numFmtId="0" fontId="2" fillId="0" borderId="0">
      <alignment/>
      <protection/>
    </xf>
    <xf numFmtId="0" fontId="21" fillId="0" borderId="0">
      <alignment/>
      <protection/>
    </xf>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3" borderId="7" applyNumberFormat="0" applyFont="0" applyAlignment="0" applyProtection="0"/>
    <xf numFmtId="0" fontId="32" fillId="0" borderId="8" applyNumberFormat="0" applyFill="0" applyAlignment="0" applyProtection="0"/>
    <xf numFmtId="0" fontId="36" fillId="0" borderId="9" applyNumberFormat="0" applyFill="0" applyAlignment="0" applyProtection="0"/>
    <xf numFmtId="0" fontId="22" fillId="0" borderId="0" applyNumberFormat="0" applyFill="0" applyBorder="0" applyAlignment="0" applyProtection="0"/>
    <xf numFmtId="0" fontId="31" fillId="21" borderId="1" applyNumberFormat="0" applyAlignment="0" applyProtection="0"/>
  </cellStyleXfs>
  <cellXfs count="130">
    <xf numFmtId="0" fontId="0" fillId="0" borderId="0" xfId="0" applyAlignment="1">
      <alignment/>
    </xf>
    <xf numFmtId="0" fontId="1" fillId="0" borderId="0" xfId="0" applyFont="1" applyAlignment="1">
      <alignment/>
    </xf>
    <xf numFmtId="0" fontId="4" fillId="0" borderId="0" xfId="54" applyFont="1">
      <alignment/>
      <protection/>
    </xf>
    <xf numFmtId="0" fontId="6" fillId="0" borderId="10" xfId="54" applyFont="1" applyBorder="1" applyAlignment="1">
      <alignment horizontal="right"/>
      <protection/>
    </xf>
    <xf numFmtId="0" fontId="6" fillId="0" borderId="11" xfId="54" applyFont="1" applyBorder="1" applyAlignment="1">
      <alignment horizontal="center"/>
      <protection/>
    </xf>
    <xf numFmtId="4" fontId="6" fillId="0" borderId="11" xfId="54" applyNumberFormat="1" applyFont="1" applyBorder="1" applyAlignment="1">
      <alignment horizontal="center"/>
      <protection/>
    </xf>
    <xf numFmtId="0" fontId="6" fillId="0" borderId="0" xfId="54" applyFont="1" applyBorder="1" applyAlignment="1">
      <alignment horizontal="center"/>
      <protection/>
    </xf>
    <xf numFmtId="0" fontId="4" fillId="0" borderId="10" xfId="54" applyFont="1" applyBorder="1" applyAlignment="1">
      <alignment horizontal="right"/>
      <protection/>
    </xf>
    <xf numFmtId="0" fontId="4" fillId="0" borderId="11" xfId="54" applyFont="1" applyBorder="1">
      <alignment/>
      <protection/>
    </xf>
    <xf numFmtId="4" fontId="4" fillId="0" borderId="11" xfId="54" applyNumberFormat="1" applyFont="1" applyBorder="1">
      <alignment/>
      <protection/>
    </xf>
    <xf numFmtId="0" fontId="4" fillId="0" borderId="12" xfId="54" applyFont="1" applyBorder="1">
      <alignment/>
      <protection/>
    </xf>
    <xf numFmtId="0" fontId="4" fillId="0" borderId="13" xfId="54" applyFont="1" applyBorder="1" applyAlignment="1">
      <alignment horizontal="right"/>
      <protection/>
    </xf>
    <xf numFmtId="0" fontId="6" fillId="0" borderId="0" xfId="54" applyFont="1" applyBorder="1" applyAlignment="1">
      <alignment horizontal="left"/>
      <protection/>
    </xf>
    <xf numFmtId="4" fontId="8" fillId="0" borderId="0" xfId="54" applyNumberFormat="1" applyFont="1" applyBorder="1" applyAlignment="1">
      <alignment horizontal="center"/>
      <protection/>
    </xf>
    <xf numFmtId="0" fontId="8" fillId="0" borderId="0" xfId="54" applyFont="1" applyBorder="1" applyAlignment="1">
      <alignment horizontal="center"/>
      <protection/>
    </xf>
    <xf numFmtId="0" fontId="6" fillId="0" borderId="0" xfId="54" applyFont="1" applyBorder="1">
      <alignment/>
      <protection/>
    </xf>
    <xf numFmtId="0" fontId="4" fillId="0" borderId="0" xfId="54" applyFont="1" applyBorder="1">
      <alignment/>
      <protection/>
    </xf>
    <xf numFmtId="4" fontId="9" fillId="0" borderId="0" xfId="54" applyNumberFormat="1" applyFont="1" applyBorder="1" applyAlignment="1">
      <alignment horizontal="center" vertical="top" wrapText="1"/>
      <protection/>
    </xf>
    <xf numFmtId="4" fontId="9" fillId="0" borderId="0" xfId="54" applyNumberFormat="1" applyFont="1" applyBorder="1" applyAlignment="1">
      <alignment horizontal="center" vertical="top"/>
      <protection/>
    </xf>
    <xf numFmtId="0" fontId="4" fillId="0" borderId="14" xfId="54" applyFont="1" applyBorder="1" applyAlignment="1">
      <alignment horizontal="center"/>
      <protection/>
    </xf>
    <xf numFmtId="4" fontId="4" fillId="0" borderId="0" xfId="54" applyNumberFormat="1" applyFont="1" applyBorder="1" applyAlignment="1">
      <alignment horizontal="center" wrapText="1"/>
      <protection/>
    </xf>
    <xf numFmtId="0" fontId="1" fillId="0" borderId="0" xfId="0" applyFont="1" applyBorder="1" applyAlignment="1">
      <alignment/>
    </xf>
    <xf numFmtId="0" fontId="4" fillId="0" borderId="0" xfId="54" applyFont="1" applyBorder="1" applyAlignment="1">
      <alignment horizontal="center" wrapText="1"/>
      <protection/>
    </xf>
    <xf numFmtId="4" fontId="8" fillId="0" borderId="0" xfId="54" applyNumberFormat="1" applyFont="1" applyBorder="1" applyAlignment="1">
      <alignment vertical="top" wrapText="1"/>
      <protection/>
    </xf>
    <xf numFmtId="4" fontId="4" fillId="0" borderId="0" xfId="54" applyNumberFormat="1" applyFont="1" applyBorder="1" applyAlignment="1">
      <alignment vertical="top"/>
      <protection/>
    </xf>
    <xf numFmtId="0" fontId="4" fillId="0" borderId="14" xfId="54" applyFont="1" applyBorder="1">
      <alignment/>
      <protection/>
    </xf>
    <xf numFmtId="0" fontId="6" fillId="0" borderId="13" xfId="54" applyFont="1" applyBorder="1" applyAlignment="1">
      <alignment horizontal="right"/>
      <protection/>
    </xf>
    <xf numFmtId="4" fontId="8" fillId="0" borderId="0" xfId="54" applyNumberFormat="1" applyFont="1" applyFill="1" applyBorder="1">
      <alignment/>
      <protection/>
    </xf>
    <xf numFmtId="4" fontId="4" fillId="0" borderId="0" xfId="54" applyNumberFormat="1" applyFont="1" applyBorder="1">
      <alignment/>
      <protection/>
    </xf>
    <xf numFmtId="4" fontId="4" fillId="0" borderId="0" xfId="54" applyNumberFormat="1" applyFont="1" applyFill="1" applyBorder="1">
      <alignment/>
      <protection/>
    </xf>
    <xf numFmtId="4" fontId="1" fillId="0" borderId="0" xfId="0" applyNumberFormat="1" applyFont="1" applyAlignment="1">
      <alignment/>
    </xf>
    <xf numFmtId="4" fontId="8" fillId="0" borderId="0" xfId="54" applyNumberFormat="1" applyFont="1" applyBorder="1">
      <alignment/>
      <protection/>
    </xf>
    <xf numFmtId="4" fontId="10" fillId="0" borderId="0" xfId="54" applyNumberFormat="1" applyFont="1" applyBorder="1">
      <alignment/>
      <protection/>
    </xf>
    <xf numFmtId="4" fontId="10" fillId="0" borderId="0" xfId="54" applyNumberFormat="1" applyFont="1" applyFill="1" applyBorder="1">
      <alignment/>
      <protection/>
    </xf>
    <xf numFmtId="2" fontId="4" fillId="0" borderId="14" xfId="54" applyNumberFormat="1" applyFont="1" applyBorder="1">
      <alignment/>
      <protection/>
    </xf>
    <xf numFmtId="0" fontId="11" fillId="0" borderId="0" xfId="54" applyFont="1" applyBorder="1">
      <alignment/>
      <protection/>
    </xf>
    <xf numFmtId="0" fontId="4" fillId="0" borderId="0" xfId="54" applyFont="1" applyFill="1" applyBorder="1">
      <alignment/>
      <protection/>
    </xf>
    <xf numFmtId="4" fontId="4" fillId="0" borderId="0" xfId="54" applyNumberFormat="1" applyFont="1">
      <alignment/>
      <protection/>
    </xf>
    <xf numFmtId="0" fontId="12" fillId="0" borderId="0" xfId="0" applyFont="1" applyBorder="1" applyAlignment="1">
      <alignment/>
    </xf>
    <xf numFmtId="4" fontId="11" fillId="0" borderId="0" xfId="54" applyNumberFormat="1" applyFont="1" applyBorder="1">
      <alignment/>
      <protection/>
    </xf>
    <xf numFmtId="4" fontId="13" fillId="0" borderId="0" xfId="54" applyNumberFormat="1" applyFont="1" applyFill="1" applyBorder="1">
      <alignment/>
      <protection/>
    </xf>
    <xf numFmtId="4" fontId="4" fillId="0" borderId="0" xfId="54" applyNumberFormat="1" applyFont="1" applyFill="1">
      <alignment/>
      <protection/>
    </xf>
    <xf numFmtId="4" fontId="8" fillId="0" borderId="0" xfId="54" applyNumberFormat="1" applyFont="1">
      <alignment/>
      <protection/>
    </xf>
    <xf numFmtId="0" fontId="1" fillId="0" borderId="0" xfId="0" applyFont="1" applyFill="1" applyBorder="1" applyAlignment="1">
      <alignment/>
    </xf>
    <xf numFmtId="4" fontId="1" fillId="0" borderId="0" xfId="0" applyNumberFormat="1" applyFont="1" applyBorder="1" applyAlignment="1">
      <alignment/>
    </xf>
    <xf numFmtId="0" fontId="14" fillId="0" borderId="13" xfId="54" applyFont="1" applyBorder="1" applyAlignment="1">
      <alignment horizontal="right"/>
      <protection/>
    </xf>
    <xf numFmtId="0" fontId="15" fillId="0" borderId="0" xfId="54" applyFont="1" applyBorder="1">
      <alignment/>
      <protection/>
    </xf>
    <xf numFmtId="4" fontId="15" fillId="0" borderId="0" xfId="54" applyNumberFormat="1" applyFont="1" applyBorder="1">
      <alignment/>
      <protection/>
    </xf>
    <xf numFmtId="0" fontId="6" fillId="0" borderId="0" xfId="54" applyFont="1" applyFill="1" applyBorder="1">
      <alignment/>
      <protection/>
    </xf>
    <xf numFmtId="0" fontId="15" fillId="0" borderId="13" xfId="54" applyFont="1" applyBorder="1" applyAlignment="1">
      <alignment horizontal="right"/>
      <protection/>
    </xf>
    <xf numFmtId="4" fontId="16" fillId="0" borderId="0" xfId="54" applyNumberFormat="1" applyFont="1" applyBorder="1">
      <alignment/>
      <protection/>
    </xf>
    <xf numFmtId="0" fontId="17" fillId="0" borderId="0" xfId="54" applyFont="1" applyBorder="1">
      <alignment/>
      <protection/>
    </xf>
    <xf numFmtId="4" fontId="1" fillId="0" borderId="0" xfId="0" applyNumberFormat="1" applyFont="1" applyBorder="1" applyAlignment="1">
      <alignment horizontal="right" vertical="center" wrapText="1"/>
    </xf>
    <xf numFmtId="0" fontId="1" fillId="0" borderId="13" xfId="0" applyFont="1" applyBorder="1" applyAlignment="1">
      <alignment/>
    </xf>
    <xf numFmtId="0" fontId="1" fillId="0" borderId="0" xfId="0" applyFont="1" applyBorder="1" applyAlignment="1">
      <alignment horizontal="right" vertical="center" wrapText="1"/>
    </xf>
    <xf numFmtId="4" fontId="18" fillId="0" borderId="0" xfId="0" applyNumberFormat="1" applyFont="1" applyBorder="1" applyAlignment="1">
      <alignment horizontal="right" vertical="center" wrapText="1"/>
    </xf>
    <xf numFmtId="2" fontId="18" fillId="0" borderId="0" xfId="0" applyNumberFormat="1" applyFont="1" applyFill="1" applyBorder="1" applyAlignment="1">
      <alignment/>
    </xf>
    <xf numFmtId="4" fontId="1"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4" fontId="18" fillId="0" borderId="0" xfId="0" applyNumberFormat="1" applyFont="1" applyBorder="1" applyAlignment="1">
      <alignment horizontal="right" vertical="center" wrapText="1"/>
    </xf>
    <xf numFmtId="4" fontId="1" fillId="0" borderId="0" xfId="0" applyNumberFormat="1" applyFont="1" applyFill="1" applyBorder="1" applyAlignment="1">
      <alignment/>
    </xf>
    <xf numFmtId="0" fontId="4" fillId="0" borderId="13" xfId="54" applyFont="1" applyBorder="1">
      <alignment/>
      <protection/>
    </xf>
    <xf numFmtId="0" fontId="6" fillId="0" borderId="0" xfId="54" applyFont="1" applyBorder="1" applyAlignment="1">
      <alignment vertical="center"/>
      <protection/>
    </xf>
    <xf numFmtId="4" fontId="19" fillId="0" borderId="0" xfId="54" applyNumberFormat="1" applyFont="1" applyFill="1" applyBorder="1">
      <alignment/>
      <protection/>
    </xf>
    <xf numFmtId="4" fontId="4" fillId="0" borderId="0" xfId="54" applyNumberFormat="1" applyFont="1" applyBorder="1" applyAlignment="1">
      <alignment vertical="center"/>
      <protection/>
    </xf>
    <xf numFmtId="0" fontId="4" fillId="0" borderId="0" xfId="54" applyFont="1" applyBorder="1" applyAlignment="1">
      <alignment vertical="center"/>
      <protection/>
    </xf>
    <xf numFmtId="4" fontId="19" fillId="0" borderId="0" xfId="54" applyNumberFormat="1" applyFont="1" applyFill="1" applyBorder="1" applyAlignment="1">
      <alignment vertical="center"/>
      <protection/>
    </xf>
    <xf numFmtId="0" fontId="4" fillId="0" borderId="13" xfId="54" applyFont="1" applyBorder="1" applyAlignment="1">
      <alignment horizontal="right" vertical="center"/>
      <protection/>
    </xf>
    <xf numFmtId="0" fontId="4" fillId="0" borderId="14" xfId="54" applyFont="1" applyBorder="1" applyAlignment="1">
      <alignment vertical="center"/>
      <protection/>
    </xf>
    <xf numFmtId="4" fontId="4" fillId="0" borderId="0" xfId="54" applyNumberFormat="1" applyFont="1" applyAlignment="1">
      <alignment vertical="center"/>
      <protection/>
    </xf>
    <xf numFmtId="4" fontId="15" fillId="0" borderId="0" xfId="54" applyNumberFormat="1" applyFont="1" applyFill="1" applyBorder="1">
      <alignment/>
      <protection/>
    </xf>
    <xf numFmtId="0" fontId="15" fillId="0" borderId="14" xfId="54" applyFont="1" applyBorder="1">
      <alignment/>
      <protection/>
    </xf>
    <xf numFmtId="0" fontId="4" fillId="0" borderId="15" xfId="54" applyFont="1" applyBorder="1" applyAlignment="1">
      <alignment horizontal="right"/>
      <protection/>
    </xf>
    <xf numFmtId="0" fontId="4" fillId="0" borderId="16" xfId="54" applyFont="1" applyBorder="1">
      <alignment/>
      <protection/>
    </xf>
    <xf numFmtId="4" fontId="4" fillId="0" borderId="16" xfId="54" applyNumberFormat="1" applyFont="1" applyBorder="1">
      <alignment/>
      <protection/>
    </xf>
    <xf numFmtId="0" fontId="4" fillId="0" borderId="17" xfId="54" applyFont="1" applyBorder="1">
      <alignment/>
      <protection/>
    </xf>
    <xf numFmtId="0" fontId="4" fillId="0" borderId="16" xfId="54" applyFont="1" applyBorder="1" applyAlignment="1">
      <alignment horizontal="right"/>
      <protection/>
    </xf>
    <xf numFmtId="4" fontId="10" fillId="0" borderId="16" xfId="54" applyNumberFormat="1" applyFont="1" applyBorder="1">
      <alignment/>
      <protection/>
    </xf>
    <xf numFmtId="0" fontId="4" fillId="0" borderId="0" xfId="54" applyFont="1" applyBorder="1" applyAlignment="1">
      <alignment horizontal="right"/>
      <protection/>
    </xf>
    <xf numFmtId="0" fontId="6" fillId="0" borderId="0" xfId="54" applyFont="1" applyBorder="1" applyAlignment="1">
      <alignment horizontal="centerContinuous"/>
      <protection/>
    </xf>
    <xf numFmtId="4" fontId="4" fillId="0" borderId="0" xfId="54" applyNumberFormat="1" applyFont="1" applyBorder="1" applyAlignment="1">
      <alignment horizontal="centerContinuous"/>
      <protection/>
    </xf>
    <xf numFmtId="0" fontId="6" fillId="0" borderId="13" xfId="54" applyFont="1" applyBorder="1" applyAlignment="1">
      <alignment horizontal="center"/>
      <protection/>
    </xf>
    <xf numFmtId="4" fontId="8" fillId="0" borderId="0" xfId="54" applyNumberFormat="1" applyFont="1" applyFill="1">
      <alignment/>
      <protection/>
    </xf>
    <xf numFmtId="4" fontId="4" fillId="0" borderId="18" xfId="54" applyNumberFormat="1" applyFont="1" applyFill="1" applyBorder="1">
      <alignment/>
      <protection/>
    </xf>
    <xf numFmtId="4" fontId="6" fillId="0" borderId="19" xfId="54" applyNumberFormat="1" applyFont="1" applyBorder="1">
      <alignment/>
      <protection/>
    </xf>
    <xf numFmtId="4" fontId="4" fillId="0" borderId="0" xfId="54" applyNumberFormat="1" applyFont="1" applyBorder="1" applyAlignment="1">
      <alignment horizontal="right"/>
      <protection/>
    </xf>
    <xf numFmtId="4" fontId="4" fillId="0" borderId="0" xfId="54" applyNumberFormat="1" applyFont="1" applyBorder="1" applyAlignment="1">
      <alignment/>
      <protection/>
    </xf>
    <xf numFmtId="4" fontId="12" fillId="0" borderId="0" xfId="54" applyNumberFormat="1" applyFont="1" applyFill="1" applyBorder="1" applyAlignment="1">
      <alignment horizontal="center"/>
      <protection/>
    </xf>
    <xf numFmtId="4" fontId="12" fillId="0" borderId="0" xfId="54" applyNumberFormat="1" applyFont="1" applyBorder="1">
      <alignment/>
      <protection/>
    </xf>
    <xf numFmtId="4" fontId="4" fillId="0" borderId="0" xfId="54" applyNumberFormat="1" applyFont="1" applyBorder="1" applyAlignment="1">
      <alignment horizontal="center"/>
      <protection/>
    </xf>
    <xf numFmtId="164" fontId="4" fillId="0" borderId="0" xfId="54" applyNumberFormat="1" applyFont="1" applyBorder="1">
      <alignment/>
      <protection/>
    </xf>
    <xf numFmtId="0" fontId="4" fillId="0" borderId="0" xfId="54" applyFont="1" applyBorder="1" applyAlignment="1">
      <alignment horizontal="center"/>
      <protection/>
    </xf>
    <xf numFmtId="4" fontId="4" fillId="0" borderId="0" xfId="54" applyNumberFormat="1" applyFont="1" applyBorder="1" applyAlignment="1">
      <alignment horizontal="left"/>
      <protection/>
    </xf>
    <xf numFmtId="164" fontId="4" fillId="0" borderId="0" xfId="54" applyNumberFormat="1" applyFont="1" applyBorder="1" applyAlignment="1">
      <alignment horizontal="center"/>
      <protection/>
    </xf>
    <xf numFmtId="0" fontId="4" fillId="0" borderId="0" xfId="54" applyFont="1" applyBorder="1" applyAlignment="1">
      <alignment horizontal="center" vertical="center"/>
      <protection/>
    </xf>
    <xf numFmtId="4" fontId="4" fillId="0" borderId="0" xfId="54" applyNumberFormat="1" applyFont="1" applyFill="1" applyBorder="1" applyAlignment="1">
      <alignment horizontal="center"/>
      <protection/>
    </xf>
    <xf numFmtId="0" fontId="4" fillId="0" borderId="15" xfId="54" applyFont="1" applyBorder="1">
      <alignment/>
      <protection/>
    </xf>
    <xf numFmtId="0" fontId="4" fillId="0" borderId="16" xfId="54" applyFont="1" applyBorder="1" applyAlignment="1">
      <alignment horizontal="center"/>
      <protection/>
    </xf>
    <xf numFmtId="4" fontId="4" fillId="0" borderId="16" xfId="54" applyNumberFormat="1" applyFont="1" applyBorder="1" applyAlignment="1">
      <alignment horizontal="right"/>
      <protection/>
    </xf>
    <xf numFmtId="4" fontId="4" fillId="0" borderId="16" xfId="54" applyNumberFormat="1" applyFont="1" applyBorder="1" applyAlignment="1">
      <alignment horizontal="center"/>
      <protection/>
    </xf>
    <xf numFmtId="4" fontId="4" fillId="0" borderId="16" xfId="54" applyNumberFormat="1" applyFont="1" applyFill="1" applyBorder="1" applyAlignment="1">
      <alignment/>
      <protection/>
    </xf>
    <xf numFmtId="4" fontId="4" fillId="0" borderId="16" xfId="54" applyNumberFormat="1" applyFont="1" applyBorder="1" applyAlignment="1">
      <alignment horizontal="left"/>
      <protection/>
    </xf>
    <xf numFmtId="164" fontId="4" fillId="0" borderId="16" xfId="54" applyNumberFormat="1" applyFont="1" applyBorder="1">
      <alignment/>
      <protection/>
    </xf>
    <xf numFmtId="0" fontId="1" fillId="0" borderId="10" xfId="0" applyFont="1" applyBorder="1" applyAlignment="1">
      <alignment/>
    </xf>
    <xf numFmtId="0" fontId="1"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14" xfId="0" applyFont="1" applyBorder="1" applyAlignment="1">
      <alignment/>
    </xf>
    <xf numFmtId="0" fontId="12" fillId="0" borderId="13" xfId="0" applyFont="1" applyFill="1" applyBorder="1" applyAlignment="1">
      <alignment horizontal="center"/>
    </xf>
    <xf numFmtId="0" fontId="6" fillId="0" borderId="13" xfId="0" applyFont="1" applyBorder="1" applyAlignment="1">
      <alignment horizontal="center"/>
    </xf>
    <xf numFmtId="0" fontId="4" fillId="0" borderId="0" xfId="0" applyFont="1" applyBorder="1" applyAlignment="1">
      <alignment horizontal="center"/>
    </xf>
    <xf numFmtId="0" fontId="20" fillId="0" borderId="0"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6" fillId="0" borderId="10" xfId="54" applyFont="1" applyBorder="1" applyAlignment="1">
      <alignment horizontal="center"/>
      <protection/>
    </xf>
    <xf numFmtId="0" fontId="6" fillId="0" borderId="11" xfId="54" applyFont="1" applyBorder="1" applyAlignment="1">
      <alignment horizontal="center"/>
      <protection/>
    </xf>
    <xf numFmtId="0" fontId="6" fillId="0" borderId="12" xfId="54" applyFont="1" applyBorder="1" applyAlignment="1">
      <alignment horizontal="center"/>
      <protection/>
    </xf>
    <xf numFmtId="0" fontId="3" fillId="0" borderId="10" xfId="54" applyFont="1" applyBorder="1" applyAlignment="1">
      <alignment horizontal="center"/>
      <protection/>
    </xf>
    <xf numFmtId="0" fontId="3" fillId="0" borderId="11" xfId="54" applyFont="1" applyBorder="1" applyAlignment="1">
      <alignment horizontal="center"/>
      <protection/>
    </xf>
    <xf numFmtId="0" fontId="3" fillId="0" borderId="12" xfId="54" applyFont="1" applyBorder="1" applyAlignment="1">
      <alignment horizontal="center"/>
      <protection/>
    </xf>
    <xf numFmtId="0" fontId="5" fillId="0" borderId="13" xfId="54" applyFont="1" applyBorder="1" applyAlignment="1">
      <alignment horizontal="center"/>
      <protection/>
    </xf>
    <xf numFmtId="0" fontId="5" fillId="0" borderId="0" xfId="54" applyFont="1" applyBorder="1" applyAlignment="1">
      <alignment horizontal="center"/>
      <protection/>
    </xf>
    <xf numFmtId="0" fontId="5" fillId="0" borderId="14" xfId="54" applyFont="1" applyBorder="1" applyAlignment="1">
      <alignment horizontal="center"/>
      <protection/>
    </xf>
    <xf numFmtId="0" fontId="5" fillId="0" borderId="15" xfId="54" applyFont="1" applyBorder="1" applyAlignment="1">
      <alignment horizontal="center"/>
      <protection/>
    </xf>
    <xf numFmtId="0" fontId="5" fillId="0" borderId="16" xfId="54" applyFont="1" applyBorder="1" applyAlignment="1">
      <alignment horizontal="center"/>
      <protection/>
    </xf>
    <xf numFmtId="0" fontId="5" fillId="0" borderId="17" xfId="54" applyFont="1" applyBorder="1" applyAlignment="1">
      <alignment horizontal="center"/>
      <protection/>
    </xf>
    <xf numFmtId="4" fontId="6" fillId="0" borderId="0" xfId="35" applyNumberFormat="1" applyFont="1" applyBorder="1" applyAlignment="1" applyProtection="1">
      <alignment horizontal="center"/>
      <protection/>
    </xf>
    <xf numFmtId="0" fontId="4" fillId="0" borderId="0" xfId="54" applyFont="1" applyBorder="1" applyAlignment="1">
      <alignment horizontal="center"/>
      <protection/>
    </xf>
  </cellXfs>
  <cellStyles count="5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xcel Built-in Normal" xfId="33"/>
    <cellStyle name="Normal 2" xfId="34"/>
    <cellStyle name="Normal 6" xfId="35"/>
    <cellStyle name="Comma" xfId="36"/>
    <cellStyle name="Comma [0]"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Κανονικό 2" xfId="54"/>
    <cellStyle name="Κανονικό 3" xfId="55"/>
    <cellStyle name="Κόμμα 2" xfId="56"/>
    <cellStyle name="Currency" xfId="57"/>
    <cellStyle name="Currency [0]" xfId="58"/>
    <cellStyle name="Ουδέτερο" xfId="59"/>
    <cellStyle name="Percent" xfId="60"/>
    <cellStyle name="Προειδοποιητικό κείμενο" xfId="61"/>
    <cellStyle name="Σημείωση" xfId="62"/>
    <cellStyle name="Συνδεδεμένο κελί" xfId="63"/>
    <cellStyle name="Σύνολο" xfId="64"/>
    <cellStyle name="Τίτλος" xfId="65"/>
    <cellStyle name="Υπολογισμός"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118</xdr:row>
      <xdr:rowOff>0</xdr:rowOff>
    </xdr:from>
    <xdr:to>
      <xdr:col>22</xdr:col>
      <xdr:colOff>114300</xdr:colOff>
      <xdr:row>120</xdr:row>
      <xdr:rowOff>114300</xdr:rowOff>
    </xdr:to>
    <xdr:sp>
      <xdr:nvSpPr>
        <xdr:cNvPr id="1" name="TextBox 1"/>
        <xdr:cNvSpPr txBox="1">
          <a:spLocks noChangeArrowheads="1"/>
        </xdr:cNvSpPr>
      </xdr:nvSpPr>
      <xdr:spPr>
        <a:xfrm>
          <a:off x="685800" y="21774150"/>
          <a:ext cx="16849725" cy="476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Tahoma"/>
              <a:ea typeface="Tahoma"/>
              <a:cs typeface="Tahoma"/>
            </a:rPr>
            <a:t>ΕΚΘΕΣΗ ΕΛΕΓΧΟΥ ΑΝΕΞΑΡΤΗΤΟΥ ΟΡΚΩΤΟΥ ΕΛΕΓΚΤΗ ΛΟΓΙΣΤΗ</a:t>
          </a:r>
          <a:r>
            <a:rPr lang="en-US" cap="none" sz="1100" b="0"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Προς το Δημοτικό Συμβούλιο του «Δήμου Λαρισαίων»</a:t>
          </a:r>
          <a:r>
            <a:rPr lang="en-US" cap="none" sz="1100" b="0" i="0" u="none" baseline="0">
              <a:solidFill>
                <a:srgbClr val="000000"/>
              </a:solidFill>
              <a:latin typeface="Tahoma"/>
              <a:ea typeface="Tahoma"/>
              <a:cs typeface="Tahoma"/>
            </a:rPr>
            <a:t>
</a:t>
          </a:r>
        </a:p>
      </xdr:txBody>
    </xdr:sp>
    <xdr:clientData/>
  </xdr:twoCellAnchor>
  <xdr:twoCellAnchor>
    <xdr:from>
      <xdr:col>2</xdr:col>
      <xdr:colOff>0</xdr:colOff>
      <xdr:row>122</xdr:row>
      <xdr:rowOff>19050</xdr:rowOff>
    </xdr:from>
    <xdr:to>
      <xdr:col>22</xdr:col>
      <xdr:colOff>95250</xdr:colOff>
      <xdr:row>148</xdr:row>
      <xdr:rowOff>114300</xdr:rowOff>
    </xdr:to>
    <xdr:sp>
      <xdr:nvSpPr>
        <xdr:cNvPr id="2" name="TextBox 2"/>
        <xdr:cNvSpPr txBox="1">
          <a:spLocks noChangeArrowheads="1"/>
        </xdr:cNvSpPr>
      </xdr:nvSpPr>
      <xdr:spPr>
        <a:xfrm>
          <a:off x="685800" y="22517100"/>
          <a:ext cx="16830675" cy="4800600"/>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Tahoma"/>
              <a:ea typeface="Tahoma"/>
              <a:cs typeface="Tahoma"/>
            </a:rPr>
            <a:t>Έκθεση επί των Οικονομικών Καταστάσεων</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Ελέγξαμε τις ανωτέρω οικονομικές καταστάσεις του Δήμου Λαρισαίων που αποτελούνται από τον Ισολογισμό της 31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1" i="0" u="none" baseline="0">
              <a:solidFill>
                <a:srgbClr val="000000"/>
              </a:solidFill>
              <a:latin typeface="Tahoma"/>
              <a:ea typeface="Tahoma"/>
              <a:cs typeface="Tahoma"/>
            </a:rPr>
            <a:t>Ευθύνη της Διοίκησης για τις Οικονομικές Καταστάσεις</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Η διοίκηση έχει την ευθύνη για την κατάρτιση και εύλογη παρουσίαση αυτών των οικονομικών καταστάσεων σύμφωνα με το Π.Δ. 315/1999 «Κλαδικό Λογιστικό Σχέδιο Οργανισμών Τοπικής Αυτοδιοίκησης»,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1" i="0" u="none" baseline="0">
              <a:solidFill>
                <a:srgbClr val="000000"/>
              </a:solidFill>
              <a:latin typeface="Tahoma"/>
              <a:ea typeface="Tahoma"/>
              <a:cs typeface="Tahoma"/>
            </a:rPr>
            <a:t>Ευθύνη του Ελεγκτή</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Επίσης λάβαμε υπόψη μας και τις σχετικές διατάξεις του Δημοτικού και Κοινοτικού Κώδικα (ν. 3463/2006 όπως ισχύει).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του Δήμου,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δικλίδων του Δήμου.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1" i="0" u="none" baseline="0">
              <a:solidFill>
                <a:srgbClr val="000000"/>
              </a:solidFill>
              <a:latin typeface="Tahoma"/>
              <a:ea typeface="Tahoma"/>
              <a:cs typeface="Tahoma"/>
            </a:rPr>
            <a:t>Βάση για Γνώμη με Επιφύλαξη</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Από τον έλεγχό μας προέκυψαν τα εξής: 1) Κατά παρέκκλιση των λογιστικών αρχών που προβλέπονται από την Ελληνική Νομοθεσία, δεν έχει σχηματισθεί από το Δήμο πρόβλεψη για αποζημίωση του προσωπικού λόγω εξόδου από την υπηρεσία για συνταξιοδότηση. Κατά τους υπολογισμούς μας, την 31η Δεκεμβρίου 2013 το συνολικό ποσό της μη σχηματισθείσας πρόβλεψης ανέρχεται στο ποσό ευρώ 1.915 χιλ. περίπου, με συνέπεια οι προβλέψεις να εμφανίζονται μειωμένες κατά ποσό ευρώ 1.915 χιλ., περίπου, τα ίδια κεφάλαια να εμφανίζονται αυξημένα κατά ποσό ευρώ 1.915 χιλ., περίπου, και τα αποτελέσματα χρήσης αυξημένα κατά ποσό ευρώ 145 χιλ., περίπου. 2) Κατά του Δήμου, σύμφωνα με σχετικά στοιχεία που τέθηκαν υπόψη μας, έχουν ασκηθεί αγωγές από τρίτους, συνολικού ποσού ευρώ 5.000 χιλ. περίπου. Η τελική έκβαση των αγωγών αυτών δεν είναι δυνατόν να προβλεφθεί στο παρόν στάδιο και, ως εκ τούτου, δεν έχει γίνει οποιαδήποτε πρόβλεψη στις οικονομικές καταστάσεις σε σχέση με τις αγωγές αυτές.
</a:t>
          </a:r>
          <a:r>
            <a:rPr lang="en-US" cap="none" sz="1100" b="1" i="0" u="none" baseline="0">
              <a:solidFill>
                <a:srgbClr val="000000"/>
              </a:solidFill>
              <a:latin typeface="Tahoma"/>
              <a:ea typeface="Tahoma"/>
              <a:cs typeface="Tahoma"/>
            </a:rPr>
            <a:t>Γνώμη με Επιφύλαξη</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του Δήμου Λαρισαίων κατά την 31 Δεκεμβρίου 2013 και τη χρηματοοικονομική του επίδοση για τη χρήση που έληξε την ημερομηνία αυτή σύμφωνα με το Π.Δ. 315/1999 «Κλαδικό Λογιστικό Σχέδιο Οργανισμών Τοπικής Αυτοδιοίκησης».
</a:t>
          </a:r>
          <a:r>
            <a:rPr lang="en-US" cap="none" sz="1100" b="1" i="0" u="none" baseline="0">
              <a:solidFill>
                <a:srgbClr val="000000"/>
              </a:solidFill>
              <a:latin typeface="Tahoma"/>
              <a:ea typeface="Tahoma"/>
              <a:cs typeface="Tahoma"/>
            </a:rPr>
            <a:t>Αναφορά επί Άλλων Νομικών και Κανονιστικών θεμάτων</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α) Επαληθεύσαμε τη συμφωνία και την αντιστοίχηση του περιεχομένου της Έκθεσης Διαχειρίσεως της Οικονομικής Επιτροπής προς το Δημοτικό Συμβούλιο με τις ανωτέρω οικονομικές καταστάσεις.
</a:t>
          </a:r>
          <a:r>
            <a:rPr lang="en-US" cap="none" sz="1100" b="0" i="0" u="none" baseline="0">
              <a:solidFill>
                <a:srgbClr val="000000"/>
              </a:solidFill>
              <a:latin typeface="Tahoma"/>
              <a:ea typeface="Tahoma"/>
              <a:cs typeface="Tahoma"/>
            </a:rPr>
            <a:t>β) Ο «Καλλικρατικός» Δήμος Λαρισαίων άρχισε να τηρεί λογιστικά βιβλία με τη διπλογραφική λογιστική μέθοδο από την 1.1.2011 και το άνοιγμά τους έγινε με βάση την απογραφή που διενεργήθηκε σύμφωνα με την παραγρ. 1.1.108 του Κλαδικού Λογιστικού Σχεδίου Δήμων (Π.Δ. 315/1999). 
</a:t>
          </a:r>
        </a:p>
      </xdr:txBody>
    </xdr:sp>
    <xdr:clientData/>
  </xdr:twoCellAnchor>
  <xdr:twoCellAnchor>
    <xdr:from>
      <xdr:col>7</xdr:col>
      <xdr:colOff>247650</xdr:colOff>
      <xdr:row>151</xdr:row>
      <xdr:rowOff>180975</xdr:rowOff>
    </xdr:from>
    <xdr:to>
      <xdr:col>9</xdr:col>
      <xdr:colOff>95250</xdr:colOff>
      <xdr:row>156</xdr:row>
      <xdr:rowOff>85725</xdr:rowOff>
    </xdr:to>
    <xdr:pic>
      <xdr:nvPicPr>
        <xdr:cNvPr id="3" name="Picture 12" descr="logo solae 2009"/>
        <xdr:cNvPicPr preferRelativeResize="1">
          <a:picLocks noChangeAspect="1"/>
        </xdr:cNvPicPr>
      </xdr:nvPicPr>
      <xdr:blipFill>
        <a:blip r:embed="rId1"/>
        <a:stretch>
          <a:fillRect/>
        </a:stretch>
      </xdr:blipFill>
      <xdr:spPr>
        <a:xfrm>
          <a:off x="6581775" y="27927300"/>
          <a:ext cx="11049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164"/>
  <sheetViews>
    <sheetView tabSelected="1" zoomScale="85" zoomScaleNormal="85" zoomScalePageLayoutView="0" workbookViewId="0" topLeftCell="A120">
      <selection activeCell="Z83" sqref="Z83"/>
    </sheetView>
  </sheetViews>
  <sheetFormatPr defaultColWidth="9.140625" defaultRowHeight="15"/>
  <cols>
    <col min="1" max="1" width="5.7109375" style="1" customWidth="1"/>
    <col min="2" max="2" width="4.57421875" style="1" customWidth="1"/>
    <col min="3" max="3" width="48.28125" style="1" bestFit="1" customWidth="1"/>
    <col min="4" max="4" width="16.8515625" style="1" customWidth="1"/>
    <col min="5" max="5" width="2.28125" style="1" customWidth="1"/>
    <col min="6" max="6" width="15.00390625" style="1" customWidth="1"/>
    <col min="7" max="7" width="2.28125" style="1" customWidth="1"/>
    <col min="8" max="8" width="16.57421875" style="1" customWidth="1"/>
    <col min="9" max="9" width="2.28125" style="1" customWidth="1"/>
    <col min="10" max="10" width="15.28125" style="1" customWidth="1"/>
    <col min="11" max="11" width="2.28125" style="1" customWidth="1"/>
    <col min="12" max="12" width="15.7109375" style="1" customWidth="1"/>
    <col min="13" max="13" width="2.28125" style="1" customWidth="1"/>
    <col min="14" max="14" width="17.57421875" style="1" customWidth="1"/>
    <col min="15" max="15" width="2.28125" style="1" customWidth="1"/>
    <col min="16" max="16" width="4.7109375" style="1" customWidth="1"/>
    <col min="17" max="17" width="42.28125" style="1" customWidth="1"/>
    <col min="18" max="19" width="2.28125" style="1" customWidth="1"/>
    <col min="20" max="20" width="17.57421875" style="1" customWidth="1"/>
    <col min="21" max="21" width="2.28125" style="1" customWidth="1"/>
    <col min="22" max="22" width="20.57421875" style="1" customWidth="1"/>
    <col min="23" max="23" width="2.28125" style="1" customWidth="1"/>
    <col min="24" max="24" width="5.57421875" style="1" customWidth="1"/>
    <col min="25" max="25" width="9.140625" style="1" customWidth="1"/>
    <col min="26" max="26" width="18.57421875" style="1" customWidth="1"/>
    <col min="27" max="16384" width="9.140625" style="1" customWidth="1"/>
  </cols>
  <sheetData>
    <row r="1" ht="15" thickBot="1"/>
    <row r="2" spans="2:24" ht="16.5">
      <c r="B2" s="119" t="s">
        <v>0</v>
      </c>
      <c r="C2" s="120"/>
      <c r="D2" s="120"/>
      <c r="E2" s="120"/>
      <c r="F2" s="120"/>
      <c r="G2" s="120"/>
      <c r="H2" s="120"/>
      <c r="I2" s="120"/>
      <c r="J2" s="120"/>
      <c r="K2" s="120"/>
      <c r="L2" s="120"/>
      <c r="M2" s="120"/>
      <c r="N2" s="120"/>
      <c r="O2" s="120"/>
      <c r="P2" s="120"/>
      <c r="Q2" s="120"/>
      <c r="R2" s="120"/>
      <c r="S2" s="120"/>
      <c r="T2" s="120"/>
      <c r="U2" s="120"/>
      <c r="V2" s="120"/>
      <c r="W2" s="121"/>
      <c r="X2" s="2"/>
    </row>
    <row r="3" spans="2:24" ht="14.25">
      <c r="B3" s="122" t="s">
        <v>1</v>
      </c>
      <c r="C3" s="123"/>
      <c r="D3" s="123"/>
      <c r="E3" s="123"/>
      <c r="F3" s="123"/>
      <c r="G3" s="123"/>
      <c r="H3" s="123"/>
      <c r="I3" s="123"/>
      <c r="J3" s="123"/>
      <c r="K3" s="123"/>
      <c r="L3" s="123"/>
      <c r="M3" s="123"/>
      <c r="N3" s="123"/>
      <c r="O3" s="123"/>
      <c r="P3" s="123"/>
      <c r="Q3" s="123"/>
      <c r="R3" s="123"/>
      <c r="S3" s="123"/>
      <c r="T3" s="123"/>
      <c r="U3" s="123"/>
      <c r="V3" s="123"/>
      <c r="W3" s="124"/>
      <c r="X3" s="2"/>
    </row>
    <row r="4" spans="2:24" ht="15" thickBot="1">
      <c r="B4" s="125" t="s">
        <v>2</v>
      </c>
      <c r="C4" s="126"/>
      <c r="D4" s="126"/>
      <c r="E4" s="126"/>
      <c r="F4" s="126"/>
      <c r="G4" s="126"/>
      <c r="H4" s="126"/>
      <c r="I4" s="126"/>
      <c r="J4" s="126"/>
      <c r="K4" s="126"/>
      <c r="L4" s="126"/>
      <c r="M4" s="126"/>
      <c r="N4" s="126"/>
      <c r="O4" s="126"/>
      <c r="P4" s="126"/>
      <c r="Q4" s="126"/>
      <c r="R4" s="126"/>
      <c r="S4" s="126"/>
      <c r="T4" s="126"/>
      <c r="U4" s="126"/>
      <c r="V4" s="126"/>
      <c r="W4" s="127"/>
      <c r="X4" s="2"/>
    </row>
    <row r="5" spans="2:24" ht="14.25">
      <c r="B5" s="3"/>
      <c r="C5" s="4"/>
      <c r="D5" s="5"/>
      <c r="E5" s="5"/>
      <c r="F5" s="5"/>
      <c r="G5" s="5"/>
      <c r="H5" s="5"/>
      <c r="I5" s="5"/>
      <c r="J5" s="5"/>
      <c r="K5" s="5"/>
      <c r="L5" s="5"/>
      <c r="M5" s="5"/>
      <c r="N5" s="5"/>
      <c r="O5" s="6"/>
      <c r="P5" s="7"/>
      <c r="Q5" s="8"/>
      <c r="R5" s="8"/>
      <c r="S5" s="8"/>
      <c r="T5" s="9"/>
      <c r="U5" s="9"/>
      <c r="V5" s="9"/>
      <c r="W5" s="10"/>
      <c r="X5" s="2"/>
    </row>
    <row r="6" spans="2:24" ht="25.5">
      <c r="B6" s="11"/>
      <c r="C6" s="12" t="s">
        <v>3</v>
      </c>
      <c r="D6" s="128" t="s">
        <v>4</v>
      </c>
      <c r="E6" s="128"/>
      <c r="F6" s="128"/>
      <c r="G6" s="128"/>
      <c r="H6" s="128"/>
      <c r="I6" s="13"/>
      <c r="J6" s="128" t="s">
        <v>5</v>
      </c>
      <c r="K6" s="128"/>
      <c r="L6" s="128"/>
      <c r="M6" s="128"/>
      <c r="N6" s="128"/>
      <c r="O6" s="14"/>
      <c r="P6" s="11"/>
      <c r="Q6" s="15" t="s">
        <v>6</v>
      </c>
      <c r="R6" s="16"/>
      <c r="S6" s="16"/>
      <c r="T6" s="17" t="s">
        <v>7</v>
      </c>
      <c r="U6" s="18"/>
      <c r="V6" s="17" t="s">
        <v>8</v>
      </c>
      <c r="W6" s="19"/>
      <c r="X6" s="2"/>
    </row>
    <row r="7" spans="2:24" ht="14.25">
      <c r="B7" s="11"/>
      <c r="C7" s="16"/>
      <c r="D7" s="20" t="s">
        <v>9</v>
      </c>
      <c r="E7" s="21"/>
      <c r="F7" s="20" t="s">
        <v>10</v>
      </c>
      <c r="G7" s="21"/>
      <c r="H7" s="20" t="s">
        <v>11</v>
      </c>
      <c r="I7" s="20"/>
      <c r="J7" s="20" t="s">
        <v>9</v>
      </c>
      <c r="K7" s="20"/>
      <c r="L7" s="20" t="s">
        <v>12</v>
      </c>
      <c r="M7" s="20"/>
      <c r="N7" s="20" t="s">
        <v>11</v>
      </c>
      <c r="O7" s="22"/>
      <c r="P7" s="11"/>
      <c r="Q7" s="16"/>
      <c r="R7" s="16"/>
      <c r="S7" s="16"/>
      <c r="T7" s="23"/>
      <c r="U7" s="24"/>
      <c r="V7" s="23"/>
      <c r="W7" s="25"/>
      <c r="X7" s="2"/>
    </row>
    <row r="8" spans="2:26" ht="14.25">
      <c r="B8" s="26" t="s">
        <v>13</v>
      </c>
      <c r="C8" s="15" t="s">
        <v>14</v>
      </c>
      <c r="D8" s="27"/>
      <c r="E8" s="27"/>
      <c r="F8" s="27"/>
      <c r="G8" s="27"/>
      <c r="H8" s="27"/>
      <c r="I8" s="28"/>
      <c r="J8" s="28"/>
      <c r="K8" s="28"/>
      <c r="L8" s="28"/>
      <c r="M8" s="28"/>
      <c r="N8" s="29"/>
      <c r="O8" s="16"/>
      <c r="P8" s="26" t="s">
        <v>15</v>
      </c>
      <c r="Q8" s="15" t="s">
        <v>16</v>
      </c>
      <c r="R8" s="16"/>
      <c r="S8" s="16"/>
      <c r="T8" s="28"/>
      <c r="U8" s="28"/>
      <c r="V8" s="28"/>
      <c r="W8" s="25"/>
      <c r="X8" s="2"/>
      <c r="Z8" s="30"/>
    </row>
    <row r="9" spans="2:24" ht="14.25">
      <c r="B9" s="11" t="s">
        <v>17</v>
      </c>
      <c r="C9" s="16" t="s">
        <v>18</v>
      </c>
      <c r="D9" s="31">
        <v>2467406.96</v>
      </c>
      <c r="E9" s="31"/>
      <c r="F9" s="31">
        <v>1831381.16</v>
      </c>
      <c r="G9" s="32"/>
      <c r="H9" s="31">
        <f>D9-F9</f>
        <v>636025.8</v>
      </c>
      <c r="I9" s="31"/>
      <c r="J9" s="31">
        <v>2089196.92</v>
      </c>
      <c r="K9" s="31"/>
      <c r="L9" s="31">
        <v>1666099.32</v>
      </c>
      <c r="M9" s="32"/>
      <c r="N9" s="31">
        <f>J9-L9</f>
        <v>423097.59999999986</v>
      </c>
      <c r="O9" s="31"/>
      <c r="P9" s="11" t="s">
        <v>19</v>
      </c>
      <c r="Q9" s="16" t="s">
        <v>20</v>
      </c>
      <c r="R9" s="16"/>
      <c r="S9" s="16"/>
      <c r="T9" s="33">
        <v>110657061.15</v>
      </c>
      <c r="U9" s="28"/>
      <c r="V9" s="33">
        <v>218519966.12</v>
      </c>
      <c r="W9" s="34"/>
      <c r="X9" s="2"/>
    </row>
    <row r="10" spans="2:24" ht="14.25">
      <c r="B10" s="11"/>
      <c r="C10" s="16"/>
      <c r="D10" s="33">
        <f>D9</f>
        <v>2467406.96</v>
      </c>
      <c r="E10" s="27"/>
      <c r="F10" s="33">
        <f>F9</f>
        <v>1831381.16</v>
      </c>
      <c r="G10" s="27"/>
      <c r="H10" s="33">
        <f>H9</f>
        <v>636025.8</v>
      </c>
      <c r="I10" s="32"/>
      <c r="J10" s="33">
        <f>J9</f>
        <v>2089196.92</v>
      </c>
      <c r="K10" s="27"/>
      <c r="L10" s="33">
        <f>L9</f>
        <v>1666099.32</v>
      </c>
      <c r="M10" s="27"/>
      <c r="N10" s="33">
        <f>N9</f>
        <v>423097.59999999986</v>
      </c>
      <c r="O10" s="32"/>
      <c r="P10" s="11"/>
      <c r="Q10" s="16"/>
      <c r="R10" s="16"/>
      <c r="S10" s="16"/>
      <c r="T10" s="29"/>
      <c r="U10" s="28"/>
      <c r="V10" s="29"/>
      <c r="W10" s="25"/>
      <c r="X10" s="2"/>
    </row>
    <row r="11" spans="2:24" ht="14.25">
      <c r="B11" s="26" t="s">
        <v>21</v>
      </c>
      <c r="C11" s="15" t="s">
        <v>22</v>
      </c>
      <c r="D11" s="21"/>
      <c r="E11" s="21"/>
      <c r="F11" s="21"/>
      <c r="G11" s="21"/>
      <c r="H11" s="21"/>
      <c r="I11" s="32"/>
      <c r="J11" s="21"/>
      <c r="K11" s="21"/>
      <c r="L11" s="21"/>
      <c r="M11" s="21"/>
      <c r="N11" s="21"/>
      <c r="O11" s="16"/>
      <c r="P11" s="11" t="s">
        <v>23</v>
      </c>
      <c r="Q11" s="16" t="s">
        <v>24</v>
      </c>
      <c r="R11" s="16"/>
      <c r="S11" s="16"/>
      <c r="T11" s="29"/>
      <c r="U11" s="28"/>
      <c r="V11" s="29"/>
      <c r="W11" s="25"/>
      <c r="X11" s="2"/>
    </row>
    <row r="12" spans="2:24" ht="14.25">
      <c r="B12" s="11" t="s">
        <v>23</v>
      </c>
      <c r="C12" s="16" t="s">
        <v>25</v>
      </c>
      <c r="D12" s="28"/>
      <c r="E12" s="28"/>
      <c r="F12" s="28"/>
      <c r="G12" s="28"/>
      <c r="H12" s="28"/>
      <c r="I12" s="32"/>
      <c r="J12" s="28"/>
      <c r="K12" s="28"/>
      <c r="L12" s="28"/>
      <c r="M12" s="28"/>
      <c r="N12" s="28"/>
      <c r="O12" s="35"/>
      <c r="P12" s="11"/>
      <c r="Q12" s="16" t="s">
        <v>26</v>
      </c>
      <c r="R12" s="16"/>
      <c r="S12" s="16"/>
      <c r="T12" s="29"/>
      <c r="U12" s="28"/>
      <c r="V12" s="29"/>
      <c r="W12" s="25"/>
      <c r="X12" s="2"/>
    </row>
    <row r="13" spans="2:24" ht="14.25">
      <c r="B13" s="11"/>
      <c r="C13" s="36" t="s">
        <v>27</v>
      </c>
      <c r="D13" s="28">
        <v>170963682.02</v>
      </c>
      <c r="E13" s="28"/>
      <c r="F13" s="28">
        <v>0</v>
      </c>
      <c r="G13" s="28"/>
      <c r="H13" s="28">
        <f aca="true" t="shared" si="0" ref="H13:H24">D13-F13</f>
        <v>170963682.02</v>
      </c>
      <c r="I13" s="32"/>
      <c r="J13" s="28">
        <f>177038246.11-J17</f>
        <v>168994085.86</v>
      </c>
      <c r="K13" s="28"/>
      <c r="L13" s="28">
        <v>0</v>
      </c>
      <c r="M13" s="28"/>
      <c r="N13" s="28">
        <f aca="true" t="shared" si="1" ref="N13:N24">J13-L13</f>
        <v>168994085.86</v>
      </c>
      <c r="O13" s="16"/>
      <c r="P13" s="11"/>
      <c r="Q13" s="16" t="s">
        <v>28</v>
      </c>
      <c r="R13" s="16"/>
      <c r="S13" s="16"/>
      <c r="T13" s="37">
        <v>2065352.84</v>
      </c>
      <c r="U13" s="28"/>
      <c r="V13" s="37">
        <v>0</v>
      </c>
      <c r="W13" s="25"/>
      <c r="X13" s="2"/>
    </row>
    <row r="14" spans="2:26" ht="14.25">
      <c r="B14" s="11"/>
      <c r="C14" s="36" t="s">
        <v>29</v>
      </c>
      <c r="D14" s="28">
        <v>24145461.81</v>
      </c>
      <c r="E14" s="28"/>
      <c r="F14" s="28">
        <v>16711216.44</v>
      </c>
      <c r="G14" s="38"/>
      <c r="H14" s="28">
        <f t="shared" si="0"/>
        <v>7434245.369999999</v>
      </c>
      <c r="I14" s="32"/>
      <c r="J14" s="28">
        <v>23905410.32</v>
      </c>
      <c r="K14" s="28"/>
      <c r="L14" s="28">
        <v>15685083.12</v>
      </c>
      <c r="M14" s="38"/>
      <c r="N14" s="28">
        <f t="shared" si="1"/>
        <v>8220327.200000001</v>
      </c>
      <c r="O14" s="16"/>
      <c r="P14" s="11"/>
      <c r="Q14" s="36" t="s">
        <v>30</v>
      </c>
      <c r="R14" s="16"/>
      <c r="S14" s="16"/>
      <c r="T14" s="2"/>
      <c r="U14" s="2"/>
      <c r="V14" s="2"/>
      <c r="W14" s="25"/>
      <c r="X14" s="2"/>
      <c r="Z14" s="30"/>
    </row>
    <row r="15" spans="2:26" ht="14.25">
      <c r="B15" s="11"/>
      <c r="C15" s="36" t="s">
        <v>31</v>
      </c>
      <c r="D15" s="28">
        <v>43998684.95</v>
      </c>
      <c r="E15" s="39"/>
      <c r="F15" s="28">
        <v>28322015.2</v>
      </c>
      <c r="G15" s="40"/>
      <c r="H15" s="28">
        <f t="shared" si="0"/>
        <v>15676669.750000004</v>
      </c>
      <c r="I15" s="32"/>
      <c r="J15" s="28">
        <v>42299030.83</v>
      </c>
      <c r="K15" s="39"/>
      <c r="L15" s="28">
        <v>26023486.68</v>
      </c>
      <c r="M15" s="40"/>
      <c r="N15" s="28">
        <f t="shared" si="1"/>
        <v>16275544.149999999</v>
      </c>
      <c r="O15" s="16"/>
      <c r="P15" s="11"/>
      <c r="Q15" s="36" t="s">
        <v>32</v>
      </c>
      <c r="R15" s="2"/>
      <c r="S15" s="2"/>
      <c r="T15" s="41">
        <v>13895501.65</v>
      </c>
      <c r="U15" s="28"/>
      <c r="V15" s="41">
        <v>0</v>
      </c>
      <c r="W15" s="25"/>
      <c r="X15" s="2"/>
      <c r="Z15" s="30"/>
    </row>
    <row r="16" spans="2:26" ht="14.25">
      <c r="B16" s="11"/>
      <c r="C16" s="36" t="s">
        <v>33</v>
      </c>
      <c r="D16" s="28">
        <v>13372485.56</v>
      </c>
      <c r="E16" s="28"/>
      <c r="F16" s="28">
        <v>7344283.71</v>
      </c>
      <c r="G16" s="32"/>
      <c r="H16" s="28">
        <f t="shared" si="0"/>
        <v>6028201.850000001</v>
      </c>
      <c r="I16" s="32"/>
      <c r="J16" s="28">
        <v>13351027.55</v>
      </c>
      <c r="K16" s="28"/>
      <c r="L16" s="28">
        <v>6280905.83</v>
      </c>
      <c r="M16" s="32"/>
      <c r="N16" s="28">
        <f t="shared" si="1"/>
        <v>7070121.720000001</v>
      </c>
      <c r="O16" s="16"/>
      <c r="P16" s="11"/>
      <c r="Q16" s="16" t="s">
        <v>34</v>
      </c>
      <c r="R16" s="16"/>
      <c r="S16" s="16"/>
      <c r="T16" s="29">
        <v>116397610.29</v>
      </c>
      <c r="V16" s="29">
        <f>16239146.56-3011352.21</f>
        <v>13227794.350000001</v>
      </c>
      <c r="W16" s="25"/>
      <c r="X16" s="37"/>
      <c r="Z16" s="30"/>
    </row>
    <row r="17" spans="2:26" ht="14.25">
      <c r="B17" s="11"/>
      <c r="C17" s="36" t="s">
        <v>35</v>
      </c>
      <c r="D17" s="28">
        <v>8044160.25</v>
      </c>
      <c r="E17" s="28"/>
      <c r="F17" s="28">
        <v>0</v>
      </c>
      <c r="G17" s="32"/>
      <c r="H17" s="28">
        <f t="shared" si="0"/>
        <v>8044160.25</v>
      </c>
      <c r="I17" s="32"/>
      <c r="J17" s="28">
        <v>8044160.25</v>
      </c>
      <c r="K17" s="28"/>
      <c r="L17" s="28">
        <v>0</v>
      </c>
      <c r="M17" s="32"/>
      <c r="N17" s="28">
        <f t="shared" si="1"/>
        <v>8044160.25</v>
      </c>
      <c r="O17" s="16"/>
      <c r="P17" s="11"/>
      <c r="Q17" s="16" t="s">
        <v>36</v>
      </c>
      <c r="R17" s="16"/>
      <c r="S17" s="16"/>
      <c r="T17" s="42">
        <v>78791119.12</v>
      </c>
      <c r="U17" s="28"/>
      <c r="V17" s="42">
        <v>66874841.71</v>
      </c>
      <c r="W17" s="25"/>
      <c r="X17" s="37"/>
      <c r="Z17" s="30"/>
    </row>
    <row r="18" spans="2:26" ht="14.25">
      <c r="B18" s="11"/>
      <c r="C18" s="36" t="s">
        <v>37</v>
      </c>
      <c r="D18" s="29">
        <v>126977364.37</v>
      </c>
      <c r="E18" s="21"/>
      <c r="F18" s="29">
        <v>40803586.1</v>
      </c>
      <c r="G18" s="43"/>
      <c r="H18" s="28">
        <f t="shared" si="0"/>
        <v>86173778.27000001</v>
      </c>
      <c r="I18" s="28"/>
      <c r="J18" s="29">
        <v>118976958.43</v>
      </c>
      <c r="K18" s="29"/>
      <c r="L18" s="29">
        <v>36145741.73</v>
      </c>
      <c r="M18" s="43"/>
      <c r="N18" s="28">
        <f t="shared" si="1"/>
        <v>82831216.70000002</v>
      </c>
      <c r="O18" s="16"/>
      <c r="P18" s="11"/>
      <c r="Q18" s="16"/>
      <c r="R18" s="16"/>
      <c r="S18" s="16"/>
      <c r="T18" s="33">
        <f>SUM(T12:T17)</f>
        <v>211149583.9</v>
      </c>
      <c r="U18" s="28"/>
      <c r="V18" s="33">
        <f>SUM(V12:V17)</f>
        <v>80102636.06</v>
      </c>
      <c r="W18" s="25"/>
      <c r="X18" s="2"/>
      <c r="Z18" s="30"/>
    </row>
    <row r="19" spans="2:26" ht="14.25">
      <c r="B19" s="11"/>
      <c r="C19" s="36" t="s">
        <v>38</v>
      </c>
      <c r="D19" s="29">
        <v>8878608.62</v>
      </c>
      <c r="E19" s="29"/>
      <c r="F19" s="29">
        <v>6415513.94</v>
      </c>
      <c r="G19" s="29"/>
      <c r="H19" s="28">
        <f t="shared" si="0"/>
        <v>2463094.679999999</v>
      </c>
      <c r="I19" s="28"/>
      <c r="J19" s="29">
        <v>8806644.59</v>
      </c>
      <c r="K19" s="29"/>
      <c r="L19" s="29">
        <v>6002678.32</v>
      </c>
      <c r="M19" s="29"/>
      <c r="N19" s="28">
        <f t="shared" si="1"/>
        <v>2803966.2699999996</v>
      </c>
      <c r="O19" s="16"/>
      <c r="P19" s="11"/>
      <c r="W19" s="25"/>
      <c r="X19" s="2"/>
      <c r="Y19" s="2"/>
      <c r="Z19" s="30"/>
    </row>
    <row r="20" spans="2:26" ht="14.25">
      <c r="B20" s="11"/>
      <c r="C20" s="36" t="s">
        <v>39</v>
      </c>
      <c r="D20" s="29">
        <v>4857416.18</v>
      </c>
      <c r="E20" s="29"/>
      <c r="F20" s="29">
        <v>3976211.53</v>
      </c>
      <c r="G20" s="44"/>
      <c r="H20" s="28">
        <f t="shared" si="0"/>
        <v>881204.6499999999</v>
      </c>
      <c r="I20" s="29"/>
      <c r="J20" s="29">
        <v>4614592.58</v>
      </c>
      <c r="K20" s="29"/>
      <c r="L20" s="29">
        <v>3833110.33</v>
      </c>
      <c r="M20" s="29"/>
      <c r="N20" s="28">
        <f t="shared" si="1"/>
        <v>781482.25</v>
      </c>
      <c r="O20" s="16"/>
      <c r="P20" s="11" t="s">
        <v>40</v>
      </c>
      <c r="Q20" s="16" t="s">
        <v>41</v>
      </c>
      <c r="R20" s="16"/>
      <c r="S20" s="16"/>
      <c r="T20" s="29"/>
      <c r="U20" s="28"/>
      <c r="V20" s="29"/>
      <c r="W20" s="25"/>
      <c r="X20" s="2"/>
      <c r="Y20" s="2"/>
      <c r="Z20" s="30"/>
    </row>
    <row r="21" spans="2:26" ht="14.25">
      <c r="B21" s="11"/>
      <c r="C21" s="36" t="s">
        <v>42</v>
      </c>
      <c r="D21" s="28">
        <v>2328886.96</v>
      </c>
      <c r="E21" s="28"/>
      <c r="F21" s="28">
        <v>1944194.47</v>
      </c>
      <c r="G21" s="44"/>
      <c r="H21" s="28">
        <f t="shared" si="0"/>
        <v>384692.49</v>
      </c>
      <c r="I21" s="28"/>
      <c r="J21" s="28">
        <v>2292115.46</v>
      </c>
      <c r="K21" s="28"/>
      <c r="L21" s="28">
        <v>1849789.41</v>
      </c>
      <c r="M21" s="38"/>
      <c r="N21" s="28">
        <f t="shared" si="1"/>
        <v>442326.05000000005</v>
      </c>
      <c r="O21" s="16"/>
      <c r="P21" s="11"/>
      <c r="Q21" s="16" t="s">
        <v>43</v>
      </c>
      <c r="R21" s="16"/>
      <c r="S21" s="16"/>
      <c r="T21" s="27">
        <f>T75</f>
        <v>5667090.630000003</v>
      </c>
      <c r="U21" s="28"/>
      <c r="V21" s="27">
        <f>V73+559240.24</f>
        <v>-1392908.399999995</v>
      </c>
      <c r="W21" s="25"/>
      <c r="X21" s="2"/>
      <c r="Y21" s="2"/>
      <c r="Z21" s="30"/>
    </row>
    <row r="22" spans="2:26" ht="14.25">
      <c r="B22" s="11"/>
      <c r="C22" s="36" t="s">
        <v>44</v>
      </c>
      <c r="D22" s="28">
        <v>12192688.74</v>
      </c>
      <c r="E22" s="28"/>
      <c r="F22" s="28">
        <v>10706476.71</v>
      </c>
      <c r="G22" s="27"/>
      <c r="H22" s="28">
        <f t="shared" si="0"/>
        <v>1486212.0299999993</v>
      </c>
      <c r="I22" s="28"/>
      <c r="J22" s="28">
        <v>12136193.11</v>
      </c>
      <c r="K22" s="28"/>
      <c r="L22" s="28">
        <v>10261688.5</v>
      </c>
      <c r="M22" s="27"/>
      <c r="N22" s="28">
        <f t="shared" si="1"/>
        <v>1874504.6099999994</v>
      </c>
      <c r="O22" s="16"/>
      <c r="P22" s="11"/>
      <c r="Q22" s="16"/>
      <c r="R22" s="16"/>
      <c r="S22" s="16"/>
      <c r="T22" s="33">
        <f>T21</f>
        <v>5667090.630000003</v>
      </c>
      <c r="U22" s="28"/>
      <c r="V22" s="33">
        <f>V21</f>
        <v>-1392908.399999995</v>
      </c>
      <c r="W22" s="25"/>
      <c r="X22" s="2"/>
      <c r="Y22" s="2"/>
      <c r="Z22" s="30"/>
    </row>
    <row r="23" spans="2:26" ht="14.25">
      <c r="B23" s="11"/>
      <c r="C23" s="36" t="s">
        <v>45</v>
      </c>
      <c r="D23" s="28">
        <v>9069194.2</v>
      </c>
      <c r="E23" s="28"/>
      <c r="F23" s="28">
        <v>5448373.07</v>
      </c>
      <c r="G23" s="32"/>
      <c r="H23" s="28">
        <f t="shared" si="0"/>
        <v>3620821.129999999</v>
      </c>
      <c r="I23" s="28"/>
      <c r="J23" s="28">
        <v>8448173.99</v>
      </c>
      <c r="K23" s="28"/>
      <c r="L23" s="28">
        <v>5052704.67</v>
      </c>
      <c r="M23" s="32"/>
      <c r="N23" s="28">
        <f t="shared" si="1"/>
        <v>3395469.3200000003</v>
      </c>
      <c r="O23" s="16"/>
      <c r="P23" s="11"/>
      <c r="Q23" s="2"/>
      <c r="R23" s="16"/>
      <c r="S23" s="16"/>
      <c r="T23" s="41"/>
      <c r="U23" s="28"/>
      <c r="V23" s="41"/>
      <c r="W23" s="25"/>
      <c r="X23" s="2"/>
      <c r="Y23" s="2"/>
      <c r="Z23" s="30"/>
    </row>
    <row r="24" spans="2:26" ht="14.25">
      <c r="B24" s="11"/>
      <c r="C24" s="36" t="s">
        <v>46</v>
      </c>
      <c r="D24" s="31">
        <v>20745089.27</v>
      </c>
      <c r="E24" s="31"/>
      <c r="F24" s="31">
        <v>0</v>
      </c>
      <c r="G24" s="27"/>
      <c r="H24" s="31">
        <f t="shared" si="0"/>
        <v>20745089.27</v>
      </c>
      <c r="I24" s="28"/>
      <c r="J24" s="31">
        <v>17840781.84</v>
      </c>
      <c r="K24" s="31"/>
      <c r="L24" s="31">
        <v>0</v>
      </c>
      <c r="M24" s="27"/>
      <c r="N24" s="31">
        <f t="shared" si="1"/>
        <v>17840781.84</v>
      </c>
      <c r="O24" s="16"/>
      <c r="P24" s="45" t="s">
        <v>13</v>
      </c>
      <c r="Q24" s="15" t="s">
        <v>47</v>
      </c>
      <c r="R24" s="46"/>
      <c r="S24" s="46"/>
      <c r="T24" s="33">
        <f>T9+T18+T22</f>
        <v>327473735.68</v>
      </c>
      <c r="U24" s="47"/>
      <c r="V24" s="33">
        <f>V9+V18+V22</f>
        <v>297229693.78000003</v>
      </c>
      <c r="W24" s="25"/>
      <c r="X24" s="2"/>
      <c r="Y24" s="2"/>
      <c r="Z24" s="30"/>
    </row>
    <row r="25" spans="2:26" ht="14.25">
      <c r="B25" s="11"/>
      <c r="C25" s="48" t="s">
        <v>48</v>
      </c>
      <c r="D25" s="32">
        <f>SUM(D13:D24)</f>
        <v>445573722.93</v>
      </c>
      <c r="E25" s="32"/>
      <c r="F25" s="32">
        <f>SUM(F13:F24)</f>
        <v>121671871.16999999</v>
      </c>
      <c r="G25" s="21"/>
      <c r="H25" s="32">
        <f>SUM(H13:H24)</f>
        <v>323901851.75999993</v>
      </c>
      <c r="I25" s="28"/>
      <c r="J25" s="32">
        <f>SUM(J13:J24)</f>
        <v>429709174.80999994</v>
      </c>
      <c r="K25" s="32"/>
      <c r="L25" s="32">
        <f>SUM(L13:L24)</f>
        <v>111135188.58999997</v>
      </c>
      <c r="M25" s="21"/>
      <c r="N25" s="32">
        <f>SUM(N13:N24)</f>
        <v>318573986.21999997</v>
      </c>
      <c r="O25" s="16"/>
      <c r="P25" s="49"/>
      <c r="Q25" s="46"/>
      <c r="R25" s="46"/>
      <c r="S25" s="46"/>
      <c r="T25" s="50"/>
      <c r="U25" s="47"/>
      <c r="V25" s="50"/>
      <c r="W25" s="25"/>
      <c r="X25" s="2"/>
      <c r="Y25" s="2"/>
      <c r="Z25" s="30"/>
    </row>
    <row r="26" spans="2:26" ht="14.25">
      <c r="B26" s="11"/>
      <c r="C26" s="16" t="s">
        <v>49</v>
      </c>
      <c r="D26" s="28"/>
      <c r="E26" s="28"/>
      <c r="F26" s="28"/>
      <c r="G26" s="28"/>
      <c r="H26" s="28"/>
      <c r="I26" s="28"/>
      <c r="J26" s="28"/>
      <c r="K26" s="28"/>
      <c r="L26" s="28"/>
      <c r="M26" s="28"/>
      <c r="N26" s="28"/>
      <c r="O26" s="16"/>
      <c r="P26" s="26" t="s">
        <v>21</v>
      </c>
      <c r="Q26" s="15" t="s">
        <v>50</v>
      </c>
      <c r="R26" s="16"/>
      <c r="S26" s="16"/>
      <c r="T26" s="28"/>
      <c r="U26" s="28"/>
      <c r="V26" s="28"/>
      <c r="W26" s="25"/>
      <c r="X26" s="2"/>
      <c r="Y26" s="2"/>
      <c r="Z26" s="30"/>
    </row>
    <row r="27" spans="2:25" ht="14.25">
      <c r="B27" s="11" t="s">
        <v>51</v>
      </c>
      <c r="C27" s="16" t="s">
        <v>52</v>
      </c>
      <c r="D27" s="28"/>
      <c r="E27" s="28"/>
      <c r="F27" s="28"/>
      <c r="G27" s="28"/>
      <c r="H27" s="28"/>
      <c r="I27" s="28"/>
      <c r="J27" s="28"/>
      <c r="K27" s="28"/>
      <c r="L27" s="28"/>
      <c r="M27" s="28"/>
      <c r="N27" s="28"/>
      <c r="O27" s="16"/>
      <c r="P27" s="11" t="s">
        <v>19</v>
      </c>
      <c r="Q27" s="16" t="s">
        <v>53</v>
      </c>
      <c r="R27" s="16"/>
      <c r="S27" s="16"/>
      <c r="T27" s="28"/>
      <c r="U27" s="28"/>
      <c r="V27" s="28"/>
      <c r="W27" s="25"/>
      <c r="X27" s="2"/>
      <c r="Y27" s="2"/>
    </row>
    <row r="28" spans="2:25" ht="14.25">
      <c r="B28" s="11"/>
      <c r="C28" s="16" t="s">
        <v>54</v>
      </c>
      <c r="D28" s="28"/>
      <c r="E28" s="28"/>
      <c r="F28" s="29">
        <v>7691446.47</v>
      </c>
      <c r="G28" s="21"/>
      <c r="H28" s="21"/>
      <c r="I28" s="28"/>
      <c r="J28" s="28"/>
      <c r="K28" s="28"/>
      <c r="L28" s="29">
        <v>7563741.6</v>
      </c>
      <c r="M28" s="21"/>
      <c r="N28" s="21"/>
      <c r="O28" s="16"/>
      <c r="P28" s="11"/>
      <c r="Q28" s="16" t="s">
        <v>55</v>
      </c>
      <c r="R28" s="16"/>
      <c r="S28" s="16"/>
      <c r="T28" s="37">
        <v>15373431.66</v>
      </c>
      <c r="U28" s="28"/>
      <c r="V28" s="37">
        <v>15226152.67</v>
      </c>
      <c r="W28" s="25"/>
      <c r="X28" s="2"/>
      <c r="Y28" s="2"/>
    </row>
    <row r="29" spans="2:25" ht="14.25">
      <c r="B29" s="11"/>
      <c r="C29" s="16" t="s">
        <v>56</v>
      </c>
      <c r="D29" s="28">
        <v>303741.42</v>
      </c>
      <c r="E29" s="28"/>
      <c r="F29" s="21"/>
      <c r="G29" s="27"/>
      <c r="H29" s="28"/>
      <c r="I29" s="28"/>
      <c r="J29" s="28">
        <v>353741.42</v>
      </c>
      <c r="K29" s="28"/>
      <c r="L29" s="21"/>
      <c r="M29" s="27"/>
      <c r="N29" s="28"/>
      <c r="O29" s="16"/>
      <c r="P29" s="11"/>
      <c r="Q29" s="16" t="s">
        <v>57</v>
      </c>
      <c r="R29" s="16"/>
      <c r="S29" s="16"/>
      <c r="T29" s="42">
        <v>7562.45</v>
      </c>
      <c r="U29" s="28"/>
      <c r="V29" s="42">
        <v>7562.45</v>
      </c>
      <c r="W29" s="25"/>
      <c r="X29" s="2"/>
      <c r="Y29" s="2"/>
    </row>
    <row r="30" spans="2:25" ht="14.25">
      <c r="B30" s="11"/>
      <c r="C30" s="16" t="s">
        <v>58</v>
      </c>
      <c r="D30" s="31">
        <v>31189.3</v>
      </c>
      <c r="E30" s="31"/>
      <c r="F30" s="27">
        <f>+D29+D30</f>
        <v>334930.72</v>
      </c>
      <c r="G30" s="32"/>
      <c r="H30" s="28">
        <f>+F28-F30</f>
        <v>7356515.75</v>
      </c>
      <c r="I30" s="28"/>
      <c r="J30" s="31">
        <v>13255.66</v>
      </c>
      <c r="K30" s="28"/>
      <c r="L30" s="27">
        <f>+J29+J30</f>
        <v>366997.07999999996</v>
      </c>
      <c r="M30" s="32"/>
      <c r="N30" s="28">
        <f>+L28-L30</f>
        <v>7196744.52</v>
      </c>
      <c r="O30" s="16"/>
      <c r="P30" s="11"/>
      <c r="Q30" s="16"/>
      <c r="R30" s="16"/>
      <c r="S30" s="16"/>
      <c r="T30" s="33">
        <f>SUM(T28:T29)</f>
        <v>15380994.11</v>
      </c>
      <c r="U30" s="33"/>
      <c r="V30" s="33">
        <f>SUM(V28:V29)</f>
        <v>15233715.12</v>
      </c>
      <c r="W30" s="25"/>
      <c r="X30" s="2"/>
      <c r="Y30" s="2"/>
    </row>
    <row r="31" spans="2:25" ht="14.25">
      <c r="B31" s="11"/>
      <c r="C31" s="36" t="s">
        <v>59</v>
      </c>
      <c r="D31" s="28"/>
      <c r="E31" s="28"/>
      <c r="F31" s="28"/>
      <c r="G31" s="27"/>
      <c r="H31" s="31">
        <v>189007.2</v>
      </c>
      <c r="I31" s="28"/>
      <c r="J31" s="28"/>
      <c r="K31" s="28"/>
      <c r="L31" s="28"/>
      <c r="M31" s="27"/>
      <c r="N31" s="31">
        <v>20297.2</v>
      </c>
      <c r="O31" s="16"/>
      <c r="P31" s="11"/>
      <c r="R31" s="16"/>
      <c r="S31" s="16"/>
      <c r="T31" s="41"/>
      <c r="U31" s="28"/>
      <c r="V31" s="41"/>
      <c r="W31" s="25"/>
      <c r="X31" s="2"/>
      <c r="Y31" s="2"/>
    </row>
    <row r="32" spans="2:25" ht="14.25">
      <c r="B32" s="11"/>
      <c r="C32" s="16"/>
      <c r="D32" s="28"/>
      <c r="E32" s="28"/>
      <c r="F32" s="28"/>
      <c r="G32" s="21"/>
      <c r="H32" s="32">
        <f>SUM(H28:H31)</f>
        <v>7545522.95</v>
      </c>
      <c r="I32" s="28"/>
      <c r="J32" s="28"/>
      <c r="K32" s="28"/>
      <c r="L32" s="28"/>
      <c r="M32" s="21"/>
      <c r="N32" s="32">
        <f>SUM(N28:N31)</f>
        <v>7217041.72</v>
      </c>
      <c r="O32" s="16"/>
      <c r="P32" s="11" t="s">
        <v>23</v>
      </c>
      <c r="Q32" s="16" t="s">
        <v>60</v>
      </c>
      <c r="R32" s="16"/>
      <c r="S32" s="16"/>
      <c r="T32" s="41"/>
      <c r="U32" s="28"/>
      <c r="V32" s="41"/>
      <c r="W32" s="25"/>
      <c r="X32" s="2"/>
      <c r="Y32" s="2"/>
    </row>
    <row r="33" spans="2:25" ht="14.25">
      <c r="B33" s="11"/>
      <c r="C33" s="16"/>
      <c r="D33" s="28"/>
      <c r="E33" s="28"/>
      <c r="F33" s="28"/>
      <c r="G33" s="28"/>
      <c r="H33" s="28"/>
      <c r="I33" s="28"/>
      <c r="J33" s="28"/>
      <c r="K33" s="28"/>
      <c r="L33" s="28"/>
      <c r="M33" s="28"/>
      <c r="N33" s="28"/>
      <c r="O33" s="16"/>
      <c r="P33" s="11"/>
      <c r="Q33" s="16" t="s">
        <v>61</v>
      </c>
      <c r="R33" s="16"/>
      <c r="S33" s="16"/>
      <c r="T33" s="41">
        <v>7373203.43</v>
      </c>
      <c r="U33" s="28"/>
      <c r="V33" s="41">
        <v>13994705.36</v>
      </c>
      <c r="W33" s="25"/>
      <c r="X33" s="2"/>
      <c r="Y33" s="2"/>
    </row>
    <row r="34" spans="2:25" ht="15">
      <c r="B34" s="11"/>
      <c r="C34" s="15" t="s">
        <v>62</v>
      </c>
      <c r="D34" s="28"/>
      <c r="E34" s="28"/>
      <c r="F34" s="28"/>
      <c r="G34" s="28"/>
      <c r="H34" s="32">
        <f>H25+H32</f>
        <v>331447374.7099999</v>
      </c>
      <c r="I34" s="28"/>
      <c r="J34" s="28"/>
      <c r="K34" s="28"/>
      <c r="L34" s="28"/>
      <c r="M34" s="28"/>
      <c r="N34" s="32">
        <f>N25+N32</f>
        <v>325791027.94</v>
      </c>
      <c r="O34" s="16"/>
      <c r="P34" s="11"/>
      <c r="Q34" s="16" t="s">
        <v>63</v>
      </c>
      <c r="R34" s="16"/>
      <c r="S34" s="16"/>
      <c r="T34" s="29"/>
      <c r="U34" s="28"/>
      <c r="V34" s="29"/>
      <c r="W34" s="25"/>
      <c r="X34" s="2"/>
      <c r="Y34" s="51"/>
    </row>
    <row r="35" spans="2:25" ht="15">
      <c r="B35" s="11"/>
      <c r="C35" s="16"/>
      <c r="D35" s="28"/>
      <c r="E35" s="28"/>
      <c r="F35" s="28"/>
      <c r="G35" s="21"/>
      <c r="H35" s="28"/>
      <c r="I35" s="28"/>
      <c r="J35" s="28"/>
      <c r="K35" s="28"/>
      <c r="L35" s="28"/>
      <c r="M35" s="21"/>
      <c r="N35" s="28"/>
      <c r="O35" s="16"/>
      <c r="P35" s="11"/>
      <c r="Q35" s="16" t="s">
        <v>64</v>
      </c>
      <c r="R35" s="16"/>
      <c r="S35" s="16"/>
      <c r="T35" s="37">
        <v>0</v>
      </c>
      <c r="U35" s="28"/>
      <c r="V35" s="37">
        <v>168285.69</v>
      </c>
      <c r="W35" s="25"/>
      <c r="X35" s="2"/>
      <c r="Y35" s="51"/>
    </row>
    <row r="36" spans="2:25" ht="14.25">
      <c r="B36" s="26" t="s">
        <v>65</v>
      </c>
      <c r="C36" s="15" t="s">
        <v>66</v>
      </c>
      <c r="D36" s="28"/>
      <c r="E36" s="28"/>
      <c r="F36" s="28"/>
      <c r="G36" s="27"/>
      <c r="H36" s="28"/>
      <c r="I36" s="28"/>
      <c r="J36" s="28"/>
      <c r="K36" s="28"/>
      <c r="L36" s="28"/>
      <c r="M36" s="27"/>
      <c r="N36" s="28"/>
      <c r="O36" s="16"/>
      <c r="P36" s="11"/>
      <c r="Q36" s="16" t="s">
        <v>67</v>
      </c>
      <c r="R36" s="16"/>
      <c r="S36" s="16"/>
      <c r="T36" s="29"/>
      <c r="U36" s="28"/>
      <c r="V36" s="29"/>
      <c r="W36" s="25"/>
      <c r="X36" s="2"/>
      <c r="Y36" s="2"/>
    </row>
    <row r="37" spans="2:25" ht="14.25">
      <c r="B37" s="11" t="s">
        <v>19</v>
      </c>
      <c r="C37" s="16" t="s">
        <v>68</v>
      </c>
      <c r="D37" s="52"/>
      <c r="E37" s="21"/>
      <c r="F37" s="21"/>
      <c r="G37" s="32"/>
      <c r="H37" s="28"/>
      <c r="I37" s="28"/>
      <c r="J37" s="21"/>
      <c r="K37" s="21"/>
      <c r="L37" s="21"/>
      <c r="M37" s="32"/>
      <c r="N37" s="28"/>
      <c r="O37" s="16"/>
      <c r="P37" s="11"/>
      <c r="Q37" s="16" t="s">
        <v>69</v>
      </c>
      <c r="R37" s="16"/>
      <c r="S37" s="16"/>
      <c r="T37" s="37">
        <v>205354.7</v>
      </c>
      <c r="U37" s="28"/>
      <c r="V37" s="37">
        <v>208554.53</v>
      </c>
      <c r="W37" s="25"/>
      <c r="X37" s="2"/>
      <c r="Y37" s="2"/>
    </row>
    <row r="38" spans="2:25" ht="14.25">
      <c r="B38" s="53"/>
      <c r="C38" s="16" t="s">
        <v>70</v>
      </c>
      <c r="D38" s="52"/>
      <c r="E38" s="21"/>
      <c r="F38" s="21"/>
      <c r="G38" s="27"/>
      <c r="H38" s="28"/>
      <c r="I38" s="28"/>
      <c r="J38" s="52"/>
      <c r="K38" s="21"/>
      <c r="L38" s="21"/>
      <c r="M38" s="27"/>
      <c r="N38" s="28"/>
      <c r="O38" s="16"/>
      <c r="P38" s="11"/>
      <c r="Q38" s="16" t="s">
        <v>71</v>
      </c>
      <c r="R38" s="16"/>
      <c r="S38" s="16"/>
      <c r="T38" s="37">
        <v>108562.09</v>
      </c>
      <c r="U38" s="28"/>
      <c r="V38" s="37">
        <v>294566.61</v>
      </c>
      <c r="W38" s="25"/>
      <c r="X38" s="2"/>
      <c r="Y38" s="2"/>
    </row>
    <row r="39" spans="2:25" ht="14.25">
      <c r="B39" s="11"/>
      <c r="C39" s="16" t="s">
        <v>72</v>
      </c>
      <c r="D39" s="52"/>
      <c r="E39" s="21"/>
      <c r="F39" s="21"/>
      <c r="G39" s="21"/>
      <c r="H39" s="27">
        <v>419805.95999999973</v>
      </c>
      <c r="I39" s="28"/>
      <c r="J39" s="54"/>
      <c r="K39" s="21"/>
      <c r="L39" s="21"/>
      <c r="M39" s="21"/>
      <c r="N39" s="27">
        <v>480031.72</v>
      </c>
      <c r="O39" s="16"/>
      <c r="P39" s="11"/>
      <c r="Q39" s="16" t="s">
        <v>73</v>
      </c>
      <c r="R39" s="16"/>
      <c r="S39" s="16"/>
      <c r="T39" s="37">
        <v>5517730.42</v>
      </c>
      <c r="U39" s="28"/>
      <c r="V39" s="37">
        <v>7872607.86</v>
      </c>
      <c r="W39" s="25"/>
      <c r="X39" s="2"/>
      <c r="Y39" s="2"/>
    </row>
    <row r="40" spans="2:25" ht="14.25">
      <c r="B40" s="11"/>
      <c r="C40" s="16"/>
      <c r="D40" s="52"/>
      <c r="E40" s="21"/>
      <c r="F40" s="21"/>
      <c r="G40" s="28"/>
      <c r="H40" s="33">
        <f>H39</f>
        <v>419805.95999999973</v>
      </c>
      <c r="I40" s="28"/>
      <c r="J40" s="54"/>
      <c r="K40" s="21"/>
      <c r="L40" s="21"/>
      <c r="M40" s="28"/>
      <c r="N40" s="33">
        <f>N39</f>
        <v>480031.72</v>
      </c>
      <c r="O40" s="16"/>
      <c r="P40" s="11"/>
      <c r="Q40" s="16" t="s">
        <v>74</v>
      </c>
      <c r="R40" s="16"/>
      <c r="S40" s="16"/>
      <c r="T40" s="29"/>
      <c r="U40" s="28"/>
      <c r="V40" s="29"/>
      <c r="W40" s="25"/>
      <c r="X40" s="2"/>
      <c r="Y40" s="2"/>
    </row>
    <row r="41" spans="2:25" ht="14.25">
      <c r="B41" s="11" t="s">
        <v>23</v>
      </c>
      <c r="C41" s="16" t="s">
        <v>75</v>
      </c>
      <c r="D41" s="55"/>
      <c r="E41" s="21"/>
      <c r="F41" s="21"/>
      <c r="G41" s="28"/>
      <c r="H41" s="28"/>
      <c r="I41" s="28"/>
      <c r="J41" s="54"/>
      <c r="K41" s="21"/>
      <c r="L41" s="21"/>
      <c r="M41" s="28"/>
      <c r="N41" s="28"/>
      <c r="O41" s="16"/>
      <c r="P41" s="11"/>
      <c r="Q41" s="16" t="s">
        <v>76</v>
      </c>
      <c r="R41" s="16"/>
      <c r="S41" s="16"/>
      <c r="T41" s="37">
        <v>300283.24</v>
      </c>
      <c r="U41" s="28"/>
      <c r="V41" s="37">
        <v>333360.08</v>
      </c>
      <c r="W41" s="25"/>
      <c r="X41" s="2"/>
      <c r="Y41" s="2"/>
    </row>
    <row r="42" spans="2:25" ht="14.25">
      <c r="B42" s="53"/>
      <c r="C42" s="36" t="s">
        <v>77</v>
      </c>
      <c r="D42" s="52"/>
      <c r="E42" s="43"/>
      <c r="F42" s="29">
        <v>21368314.41</v>
      </c>
      <c r="G42" s="43"/>
      <c r="H42" s="21"/>
      <c r="I42" s="28"/>
      <c r="J42" s="52"/>
      <c r="K42" s="43"/>
      <c r="L42" s="29">
        <f>17450649.43+208554.53</f>
        <v>17659203.96</v>
      </c>
      <c r="M42" s="43"/>
      <c r="N42" s="21"/>
      <c r="O42" s="16"/>
      <c r="P42" s="11"/>
      <c r="Q42" s="16" t="s">
        <v>78</v>
      </c>
      <c r="R42" s="16"/>
      <c r="S42" s="16"/>
      <c r="T42" s="27">
        <v>737732.45</v>
      </c>
      <c r="U42" s="28"/>
      <c r="V42" s="27">
        <f>804086.59-353741.42</f>
        <v>450345.17</v>
      </c>
      <c r="W42" s="25"/>
      <c r="X42" s="2"/>
      <c r="Y42" s="2"/>
    </row>
    <row r="43" spans="2:25" ht="14.25">
      <c r="B43" s="11"/>
      <c r="C43" s="36" t="s">
        <v>79</v>
      </c>
      <c r="D43" s="52"/>
      <c r="E43" s="43"/>
      <c r="F43" s="27">
        <v>4500000</v>
      </c>
      <c r="G43" s="43"/>
      <c r="H43" s="44">
        <f>F42-F43</f>
        <v>16868314.41</v>
      </c>
      <c r="I43" s="28"/>
      <c r="J43" s="54"/>
      <c r="K43" s="43"/>
      <c r="L43" s="56">
        <v>0</v>
      </c>
      <c r="M43" s="43"/>
      <c r="N43" s="29">
        <f>L42-L43</f>
        <v>17659203.96</v>
      </c>
      <c r="O43" s="16"/>
      <c r="P43" s="11"/>
      <c r="Q43" s="2"/>
      <c r="R43" s="16"/>
      <c r="S43" s="16"/>
      <c r="T43" s="33">
        <f>SUM(T33:T42)</f>
        <v>14242866.33</v>
      </c>
      <c r="U43" s="28"/>
      <c r="V43" s="33">
        <f>SUM(V33:V42)</f>
        <v>23322425.299999997</v>
      </c>
      <c r="W43" s="25"/>
      <c r="X43" s="2"/>
      <c r="Y43" s="2"/>
    </row>
    <row r="44" spans="2:25" ht="14.25">
      <c r="B44" s="11"/>
      <c r="C44" s="36" t="s">
        <v>80</v>
      </c>
      <c r="D44" s="57"/>
      <c r="E44" s="43"/>
      <c r="F44" s="44"/>
      <c r="G44" s="27"/>
      <c r="H44" s="29">
        <v>145387.07</v>
      </c>
      <c r="I44" s="28"/>
      <c r="J44" s="58"/>
      <c r="K44" s="43"/>
      <c r="L44" s="43"/>
      <c r="M44" s="27"/>
      <c r="N44" s="29">
        <v>145387.07</v>
      </c>
      <c r="O44" s="16"/>
      <c r="P44" s="11"/>
      <c r="Q44" s="2"/>
      <c r="R44" s="16"/>
      <c r="S44" s="16"/>
      <c r="T44" s="41"/>
      <c r="U44" s="28"/>
      <c r="V44" s="41"/>
      <c r="W44" s="25"/>
      <c r="X44" s="2"/>
      <c r="Y44" s="2"/>
    </row>
    <row r="45" spans="2:25" ht="14.25">
      <c r="B45" s="11"/>
      <c r="C45" s="36" t="s">
        <v>81</v>
      </c>
      <c r="D45" s="59"/>
      <c r="E45" s="43"/>
      <c r="F45" s="60"/>
      <c r="G45" s="33"/>
      <c r="H45" s="29">
        <v>686355.55</v>
      </c>
      <c r="I45" s="28"/>
      <c r="J45" s="52"/>
      <c r="K45" s="43"/>
      <c r="L45" s="43"/>
      <c r="M45" s="33"/>
      <c r="N45" s="29">
        <f>179477.74-145387.07</f>
        <v>34090.669999999984</v>
      </c>
      <c r="O45" s="16"/>
      <c r="P45" s="61"/>
      <c r="Q45" s="15" t="s">
        <v>82</v>
      </c>
      <c r="R45" s="16"/>
      <c r="S45" s="16"/>
      <c r="T45" s="33">
        <f>T30+T43</f>
        <v>29623860.439999998</v>
      </c>
      <c r="U45" s="28"/>
      <c r="V45" s="33">
        <f>V30+V43</f>
        <v>38556140.419999994</v>
      </c>
      <c r="W45" s="25"/>
      <c r="X45" s="2"/>
      <c r="Y45" s="2"/>
    </row>
    <row r="46" spans="2:25" ht="14.25">
      <c r="B46" s="11"/>
      <c r="C46" s="36" t="s">
        <v>83</v>
      </c>
      <c r="D46" s="60"/>
      <c r="E46" s="43"/>
      <c r="F46" s="43"/>
      <c r="G46" s="27"/>
      <c r="H46" s="27">
        <v>64.4</v>
      </c>
      <c r="I46" s="29"/>
      <c r="J46" s="60"/>
      <c r="K46" s="43"/>
      <c r="L46" s="43"/>
      <c r="M46" s="27"/>
      <c r="N46" s="27">
        <v>69.68</v>
      </c>
      <c r="O46" s="16"/>
      <c r="P46" s="61"/>
      <c r="W46" s="25"/>
      <c r="X46" s="2"/>
      <c r="Y46" s="2"/>
    </row>
    <row r="47" spans="2:25" ht="14.25">
      <c r="B47" s="11"/>
      <c r="C47" s="36"/>
      <c r="D47" s="43"/>
      <c r="E47" s="43"/>
      <c r="F47" s="43"/>
      <c r="G47" s="43"/>
      <c r="H47" s="33">
        <f>SUM(H42:H46)</f>
        <v>17700121.43</v>
      </c>
      <c r="I47" s="29"/>
      <c r="J47" s="60"/>
      <c r="K47" s="43"/>
      <c r="L47" s="43"/>
      <c r="M47" s="43"/>
      <c r="N47" s="33">
        <f>SUM(N42:N46)</f>
        <v>17838751.380000003</v>
      </c>
      <c r="O47" s="16"/>
      <c r="P47" s="61"/>
      <c r="Q47" s="16"/>
      <c r="R47" s="16"/>
      <c r="S47" s="16"/>
      <c r="T47" s="29"/>
      <c r="U47" s="28"/>
      <c r="V47" s="29"/>
      <c r="W47" s="25"/>
      <c r="X47" s="2"/>
      <c r="Y47" s="2"/>
    </row>
    <row r="48" spans="2:25" ht="14.25">
      <c r="B48" s="11" t="s">
        <v>84</v>
      </c>
      <c r="C48" s="36" t="s">
        <v>85</v>
      </c>
      <c r="D48" s="21"/>
      <c r="E48" s="21"/>
      <c r="F48" s="21"/>
      <c r="G48" s="28"/>
      <c r="H48" s="28"/>
      <c r="I48" s="28"/>
      <c r="J48" s="21"/>
      <c r="K48" s="21"/>
      <c r="L48" s="21"/>
      <c r="M48" s="28"/>
      <c r="N48" s="28"/>
      <c r="O48" s="16"/>
      <c r="P48" s="26" t="s">
        <v>65</v>
      </c>
      <c r="Q48" s="15" t="s">
        <v>86</v>
      </c>
      <c r="R48" s="16"/>
      <c r="S48" s="16"/>
      <c r="T48" s="29"/>
      <c r="U48" s="28"/>
      <c r="V48" s="29"/>
      <c r="W48" s="25"/>
      <c r="X48" s="2"/>
      <c r="Y48" s="2"/>
    </row>
    <row r="49" spans="2:25" ht="14.25">
      <c r="B49" s="53"/>
      <c r="C49" s="36" t="s">
        <v>87</v>
      </c>
      <c r="D49" s="21"/>
      <c r="E49" s="21"/>
      <c r="F49" s="21"/>
      <c r="G49" s="28"/>
      <c r="H49" s="27">
        <v>0</v>
      </c>
      <c r="I49" s="28"/>
      <c r="J49" s="21"/>
      <c r="K49" s="21"/>
      <c r="L49" s="21"/>
      <c r="M49" s="28"/>
      <c r="N49" s="27">
        <v>0</v>
      </c>
      <c r="O49" s="16"/>
      <c r="P49" s="53"/>
      <c r="Q49" s="1" t="s">
        <v>88</v>
      </c>
      <c r="T49" s="37">
        <v>24120.82</v>
      </c>
      <c r="U49" s="28"/>
      <c r="V49" s="37">
        <v>12589724.37</v>
      </c>
      <c r="W49" s="25"/>
      <c r="X49" s="2"/>
      <c r="Y49" s="2"/>
    </row>
    <row r="50" spans="2:25" ht="14.25">
      <c r="B50" s="11"/>
      <c r="C50" s="16"/>
      <c r="D50" s="21"/>
      <c r="E50" s="21"/>
      <c r="F50" s="21"/>
      <c r="G50" s="21"/>
      <c r="H50" s="33">
        <f>H49</f>
        <v>0</v>
      </c>
      <c r="I50" s="28"/>
      <c r="J50" s="21"/>
      <c r="K50" s="21"/>
      <c r="L50" s="21"/>
      <c r="M50" s="21"/>
      <c r="N50" s="33">
        <f>N49</f>
        <v>0</v>
      </c>
      <c r="O50" s="16"/>
      <c r="P50" s="61"/>
      <c r="Q50" s="16" t="s">
        <v>89</v>
      </c>
      <c r="R50" s="2"/>
      <c r="S50" s="2"/>
      <c r="T50" s="42">
        <v>141205.12</v>
      </c>
      <c r="U50" s="2"/>
      <c r="V50" s="42">
        <v>224691.15</v>
      </c>
      <c r="W50" s="25"/>
      <c r="X50" s="2"/>
      <c r="Y50" s="2"/>
    </row>
    <row r="51" spans="2:25" ht="14.25">
      <c r="B51" s="11" t="s">
        <v>90</v>
      </c>
      <c r="C51" s="16" t="s">
        <v>91</v>
      </c>
      <c r="D51" s="21"/>
      <c r="E51" s="21"/>
      <c r="F51" s="21"/>
      <c r="G51" s="27"/>
      <c r="H51" s="28"/>
      <c r="I51" s="28"/>
      <c r="J51" s="21"/>
      <c r="K51" s="21"/>
      <c r="L51" s="21"/>
      <c r="M51" s="27"/>
      <c r="N51" s="28"/>
      <c r="O51" s="16"/>
      <c r="P51" s="61"/>
      <c r="Q51" s="16"/>
      <c r="R51" s="16"/>
      <c r="S51" s="16"/>
      <c r="T51" s="33">
        <f>SUM(T49:T50)</f>
        <v>165325.94</v>
      </c>
      <c r="U51" s="28"/>
      <c r="V51" s="33">
        <f>SUM(V49:V50)</f>
        <v>12814415.52</v>
      </c>
      <c r="W51" s="25"/>
      <c r="X51" s="2"/>
      <c r="Y51" s="2"/>
    </row>
    <row r="52" spans="2:25" ht="14.25">
      <c r="B52" s="53"/>
      <c r="C52" s="16" t="s">
        <v>92</v>
      </c>
      <c r="D52" s="21"/>
      <c r="E52" s="21"/>
      <c r="F52" s="21"/>
      <c r="G52" s="32"/>
      <c r="H52" s="28">
        <v>19687.19</v>
      </c>
      <c r="I52" s="28"/>
      <c r="J52" s="21"/>
      <c r="K52" s="21"/>
      <c r="L52" s="21"/>
      <c r="M52" s="32"/>
      <c r="N52" s="28">
        <v>33020.03</v>
      </c>
      <c r="O52" s="16"/>
      <c r="P52" s="11"/>
      <c r="Q52" s="2"/>
      <c r="R52" s="2"/>
      <c r="S52" s="2"/>
      <c r="T52" s="2"/>
      <c r="U52" s="2"/>
      <c r="V52" s="2"/>
      <c r="W52" s="25"/>
      <c r="X52" s="2"/>
      <c r="Y52" s="2"/>
    </row>
    <row r="53" spans="2:25" ht="14.25">
      <c r="B53" s="11"/>
      <c r="C53" s="16" t="s">
        <v>93</v>
      </c>
      <c r="D53" s="21"/>
      <c r="E53" s="21"/>
      <c r="F53" s="21"/>
      <c r="G53" s="27"/>
      <c r="H53" s="27">
        <v>6966162.61</v>
      </c>
      <c r="I53" s="28"/>
      <c r="J53" s="21"/>
      <c r="K53" s="21"/>
      <c r="L53" s="21"/>
      <c r="M53" s="27"/>
      <c r="N53" s="27">
        <f>3700964.98+78288.23+2811.49</f>
        <v>3782064.7</v>
      </c>
      <c r="O53" s="16"/>
      <c r="P53" s="11"/>
      <c r="Q53" s="16"/>
      <c r="R53" s="16"/>
      <c r="S53" s="16"/>
      <c r="T53" s="28"/>
      <c r="U53" s="28"/>
      <c r="V53" s="28"/>
      <c r="W53" s="25"/>
      <c r="X53" s="2"/>
      <c r="Y53" s="2"/>
    </row>
    <row r="54" spans="2:25" ht="14.25">
      <c r="B54" s="11"/>
      <c r="C54" s="16"/>
      <c r="D54" s="21"/>
      <c r="E54" s="21"/>
      <c r="F54" s="21"/>
      <c r="G54" s="21"/>
      <c r="H54" s="33">
        <f>H52+H53</f>
        <v>6985849.800000001</v>
      </c>
      <c r="I54" s="28"/>
      <c r="J54" s="21"/>
      <c r="K54" s="21"/>
      <c r="L54" s="21"/>
      <c r="M54" s="21"/>
      <c r="N54" s="33">
        <f>N52+N53</f>
        <v>3815084.73</v>
      </c>
      <c r="O54" s="16"/>
      <c r="P54" s="11"/>
      <c r="Q54" s="16"/>
      <c r="R54" s="28"/>
      <c r="S54" s="16"/>
      <c r="T54" s="28"/>
      <c r="U54" s="28"/>
      <c r="V54" s="28"/>
      <c r="W54" s="25"/>
      <c r="X54" s="2"/>
      <c r="Y54" s="2"/>
    </row>
    <row r="55" spans="2:25" ht="14.25">
      <c r="B55" s="11"/>
      <c r="C55" s="15" t="s">
        <v>94</v>
      </c>
      <c r="D55" s="21"/>
      <c r="E55" s="21"/>
      <c r="F55" s="21"/>
      <c r="G55" s="28"/>
      <c r="H55" s="28"/>
      <c r="I55" s="28"/>
      <c r="J55" s="21"/>
      <c r="K55" s="21"/>
      <c r="L55" s="21"/>
      <c r="M55" s="28"/>
      <c r="N55" s="28"/>
      <c r="O55" s="16"/>
      <c r="P55" s="11"/>
      <c r="Q55" s="16"/>
      <c r="R55" s="28"/>
      <c r="S55" s="16"/>
      <c r="T55" s="28"/>
      <c r="U55" s="28"/>
      <c r="V55" s="28"/>
      <c r="W55" s="25"/>
      <c r="X55" s="2"/>
      <c r="Y55" s="2"/>
    </row>
    <row r="56" spans="2:25" ht="14.25">
      <c r="B56" s="11"/>
      <c r="C56" s="15" t="s">
        <v>95</v>
      </c>
      <c r="D56" s="21"/>
      <c r="E56" s="21"/>
      <c r="F56" s="21"/>
      <c r="G56" s="28"/>
      <c r="H56" s="33">
        <f>H40+H47+H50+H54</f>
        <v>25105777.19</v>
      </c>
      <c r="I56" s="28"/>
      <c r="J56" s="21"/>
      <c r="K56" s="21"/>
      <c r="L56" s="21"/>
      <c r="M56" s="28"/>
      <c r="N56" s="33">
        <f>N40+N47+N50+N54</f>
        <v>22133867.830000002</v>
      </c>
      <c r="O56" s="16"/>
      <c r="P56" s="11"/>
      <c r="Q56" s="16"/>
      <c r="R56" s="16"/>
      <c r="S56" s="16"/>
      <c r="T56" s="28"/>
      <c r="U56" s="28"/>
      <c r="V56" s="28"/>
      <c r="W56" s="25"/>
      <c r="X56" s="2"/>
      <c r="Y56" s="2"/>
    </row>
    <row r="57" spans="2:25" ht="14.25">
      <c r="B57" s="11"/>
      <c r="C57" s="15"/>
      <c r="D57" s="21"/>
      <c r="E57" s="21"/>
      <c r="F57" s="21"/>
      <c r="G57" s="21"/>
      <c r="H57" s="28"/>
      <c r="I57" s="28"/>
      <c r="J57" s="21"/>
      <c r="K57" s="21"/>
      <c r="L57" s="21"/>
      <c r="M57" s="21"/>
      <c r="N57" s="28"/>
      <c r="O57" s="16"/>
      <c r="P57" s="11"/>
      <c r="Q57" s="16"/>
      <c r="R57" s="16"/>
      <c r="S57" s="16"/>
      <c r="T57" s="28"/>
      <c r="U57" s="28"/>
      <c r="V57" s="28"/>
      <c r="W57" s="25"/>
      <c r="X57" s="2"/>
      <c r="Y57" s="2"/>
    </row>
    <row r="58" spans="2:25" ht="14.25">
      <c r="B58" s="26" t="s">
        <v>96</v>
      </c>
      <c r="C58" s="15" t="s">
        <v>97</v>
      </c>
      <c r="D58" s="21"/>
      <c r="E58" s="21"/>
      <c r="F58" s="21"/>
      <c r="G58" s="27"/>
      <c r="H58" s="28"/>
      <c r="I58" s="28"/>
      <c r="J58" s="21"/>
      <c r="K58" s="21"/>
      <c r="L58" s="21"/>
      <c r="M58" s="27"/>
      <c r="N58" s="28"/>
      <c r="O58" s="16"/>
      <c r="P58" s="53"/>
      <c r="W58" s="25"/>
      <c r="X58" s="2"/>
      <c r="Y58" s="2"/>
    </row>
    <row r="59" spans="2:25" ht="14.25">
      <c r="B59" s="53"/>
      <c r="C59" s="36" t="s">
        <v>98</v>
      </c>
      <c r="D59" s="21"/>
      <c r="E59" s="21"/>
      <c r="F59" s="21"/>
      <c r="G59" s="32"/>
      <c r="H59" s="27">
        <v>73744.36</v>
      </c>
      <c r="I59" s="28"/>
      <c r="J59" s="21"/>
      <c r="K59" s="21"/>
      <c r="L59" s="21"/>
      <c r="M59" s="32"/>
      <c r="N59" s="27">
        <v>252256.35</v>
      </c>
      <c r="O59" s="16"/>
      <c r="P59" s="53"/>
      <c r="W59" s="25"/>
      <c r="X59" s="2"/>
      <c r="Y59" s="2"/>
    </row>
    <row r="60" spans="2:25" ht="14.25">
      <c r="B60" s="11"/>
      <c r="C60" s="36"/>
      <c r="D60" s="21"/>
      <c r="E60" s="21"/>
      <c r="F60" s="21"/>
      <c r="G60" s="27"/>
      <c r="H60" s="33">
        <f>H59</f>
        <v>73744.36</v>
      </c>
      <c r="I60" s="28"/>
      <c r="J60" s="21"/>
      <c r="K60" s="21"/>
      <c r="L60" s="21"/>
      <c r="M60" s="27"/>
      <c r="N60" s="33">
        <f>N59</f>
        <v>252256.35</v>
      </c>
      <c r="O60" s="16"/>
      <c r="P60" s="53"/>
      <c r="W60" s="25"/>
      <c r="X60" s="2"/>
      <c r="Y60" s="2"/>
    </row>
    <row r="61" spans="2:25" ht="14.25">
      <c r="B61" s="11"/>
      <c r="C61" s="16"/>
      <c r="D61" s="21"/>
      <c r="E61" s="21"/>
      <c r="F61" s="21"/>
      <c r="G61" s="21"/>
      <c r="H61" s="28"/>
      <c r="I61" s="28"/>
      <c r="J61" s="21"/>
      <c r="K61" s="21"/>
      <c r="L61" s="21"/>
      <c r="M61" s="21"/>
      <c r="N61" s="28"/>
      <c r="O61" s="16"/>
      <c r="P61" s="53"/>
      <c r="W61" s="25"/>
      <c r="X61" s="2"/>
      <c r="Y61" s="2"/>
    </row>
    <row r="62" spans="2:25" ht="14.25">
      <c r="B62" s="11"/>
      <c r="C62" s="62" t="s">
        <v>99</v>
      </c>
      <c r="D62" s="21"/>
      <c r="E62" s="21"/>
      <c r="F62" s="21"/>
      <c r="G62" s="28"/>
      <c r="H62" s="63">
        <f>H56+H34+H10+H60</f>
        <v>357262922.05999994</v>
      </c>
      <c r="I62" s="64"/>
      <c r="J62" s="21"/>
      <c r="K62" s="21"/>
      <c r="L62" s="21"/>
      <c r="M62" s="28"/>
      <c r="N62" s="63">
        <f>N56+N34+N10+N60</f>
        <v>348600249.72</v>
      </c>
      <c r="O62" s="16"/>
      <c r="P62" s="11"/>
      <c r="Q62" s="62" t="s">
        <v>100</v>
      </c>
      <c r="R62" s="65"/>
      <c r="S62" s="65"/>
      <c r="T62" s="66">
        <f>T24+T45+T51</f>
        <v>357262922.06</v>
      </c>
      <c r="U62" s="64"/>
      <c r="V62" s="66">
        <f>V24+V45+V51</f>
        <v>348600249.72</v>
      </c>
      <c r="W62" s="25"/>
      <c r="X62" s="2"/>
      <c r="Y62" s="2"/>
    </row>
    <row r="63" spans="2:25" ht="14.25">
      <c r="B63" s="67"/>
      <c r="C63" s="16"/>
      <c r="D63" s="21"/>
      <c r="E63" s="21"/>
      <c r="F63" s="21"/>
      <c r="G63" s="28"/>
      <c r="H63" s="28"/>
      <c r="I63" s="28"/>
      <c r="J63" s="21"/>
      <c r="K63" s="21"/>
      <c r="L63" s="21"/>
      <c r="M63" s="28"/>
      <c r="N63" s="28"/>
      <c r="O63" s="65"/>
      <c r="P63" s="67"/>
      <c r="W63" s="68"/>
      <c r="X63" s="69"/>
      <c r="Y63" s="69"/>
    </row>
    <row r="64" spans="2:25" ht="14.25">
      <c r="B64" s="11"/>
      <c r="C64" s="21"/>
      <c r="D64" s="21"/>
      <c r="E64" s="21"/>
      <c r="F64" s="21"/>
      <c r="G64" s="21"/>
      <c r="H64" s="21"/>
      <c r="I64" s="21"/>
      <c r="J64" s="21"/>
      <c r="K64" s="21"/>
      <c r="L64" s="21"/>
      <c r="M64" s="21"/>
      <c r="N64" s="21"/>
      <c r="O64" s="16"/>
      <c r="P64" s="11"/>
      <c r="Q64" s="16"/>
      <c r="R64" s="16"/>
      <c r="S64" s="16"/>
      <c r="T64" s="70"/>
      <c r="U64" s="70"/>
      <c r="V64" s="70"/>
      <c r="W64" s="71"/>
      <c r="X64" s="2"/>
      <c r="Y64" s="2"/>
    </row>
    <row r="65" spans="2:25" ht="14.25">
      <c r="B65" s="11"/>
      <c r="C65" s="15" t="s">
        <v>101</v>
      </c>
      <c r="D65" s="21"/>
      <c r="E65" s="21"/>
      <c r="F65" s="21"/>
      <c r="G65" s="21"/>
      <c r="H65" s="28"/>
      <c r="I65" s="28"/>
      <c r="J65" s="21"/>
      <c r="K65" s="21"/>
      <c r="L65" s="21"/>
      <c r="M65" s="21"/>
      <c r="N65" s="28"/>
      <c r="O65" s="16"/>
      <c r="P65" s="11"/>
      <c r="Q65" s="15" t="s">
        <v>102</v>
      </c>
      <c r="R65" s="28"/>
      <c r="S65" s="28"/>
      <c r="T65" s="27"/>
      <c r="U65" s="27"/>
      <c r="V65" s="27"/>
      <c r="W65" s="71"/>
      <c r="X65" s="2"/>
      <c r="Y65" s="2"/>
    </row>
    <row r="66" spans="2:25" ht="14.25">
      <c r="B66" s="11"/>
      <c r="C66" s="16" t="s">
        <v>103</v>
      </c>
      <c r="D66" s="21"/>
      <c r="E66" s="21"/>
      <c r="F66" s="21"/>
      <c r="G66" s="27"/>
      <c r="H66" s="28">
        <v>95596094.98</v>
      </c>
      <c r="I66" s="28"/>
      <c r="J66" s="21"/>
      <c r="K66" s="21"/>
      <c r="L66" s="21"/>
      <c r="M66" s="27"/>
      <c r="N66" s="28">
        <v>88955730.85</v>
      </c>
      <c r="O66" s="16"/>
      <c r="P66" s="11"/>
      <c r="Q66" s="16" t="s">
        <v>104</v>
      </c>
      <c r="R66" s="28"/>
      <c r="S66" s="28"/>
      <c r="T66" s="37">
        <v>95596094.98</v>
      </c>
      <c r="U66" s="27"/>
      <c r="V66" s="37">
        <v>88955730.85</v>
      </c>
      <c r="W66" s="25"/>
      <c r="X66" s="2"/>
      <c r="Y66" s="2"/>
    </row>
    <row r="67" spans="2:25" ht="14.25">
      <c r="B67" s="11"/>
      <c r="C67" s="16" t="s">
        <v>105</v>
      </c>
      <c r="D67" s="21"/>
      <c r="E67" s="21"/>
      <c r="F67" s="21"/>
      <c r="G67" s="21"/>
      <c r="H67" s="27">
        <v>340433.55</v>
      </c>
      <c r="I67" s="28"/>
      <c r="J67" s="21"/>
      <c r="K67" s="21"/>
      <c r="L67" s="21"/>
      <c r="M67" s="21"/>
      <c r="N67" s="27">
        <v>240080.09</v>
      </c>
      <c r="O67" s="16"/>
      <c r="P67" s="11"/>
      <c r="Q67" s="16" t="s">
        <v>106</v>
      </c>
      <c r="R67" s="28"/>
      <c r="S67" s="28"/>
      <c r="T67" s="27">
        <v>340433.55</v>
      </c>
      <c r="U67" s="27"/>
      <c r="V67" s="27">
        <v>240080.09</v>
      </c>
      <c r="W67" s="25"/>
      <c r="X67" s="2"/>
      <c r="Y67" s="2"/>
    </row>
    <row r="68" spans="2:25" ht="14.25">
      <c r="B68" s="11"/>
      <c r="C68" s="16"/>
      <c r="D68" s="21"/>
      <c r="E68" s="21"/>
      <c r="F68" s="21"/>
      <c r="G68" s="21"/>
      <c r="H68" s="32">
        <f>SUM(H66:H67)</f>
        <v>95936528.53</v>
      </c>
      <c r="I68" s="28"/>
      <c r="J68" s="21"/>
      <c r="K68" s="21"/>
      <c r="L68" s="21"/>
      <c r="M68" s="21"/>
      <c r="N68" s="32">
        <f>SUM(N66:N67)</f>
        <v>89195810.94</v>
      </c>
      <c r="O68" s="16"/>
      <c r="P68" s="11"/>
      <c r="Q68" s="16"/>
      <c r="R68" s="28"/>
      <c r="S68" s="28"/>
      <c r="T68" s="32">
        <f>SUM(T66:T67)</f>
        <v>95936528.53</v>
      </c>
      <c r="U68" s="28"/>
      <c r="V68" s="32">
        <f>SUM(V66:V67)</f>
        <v>89195810.94</v>
      </c>
      <c r="W68" s="25"/>
      <c r="X68" s="2"/>
      <c r="Y68" s="2"/>
    </row>
    <row r="69" spans="2:25" ht="15" thickBot="1">
      <c r="B69" s="72"/>
      <c r="C69" s="73"/>
      <c r="D69" s="74"/>
      <c r="E69" s="74"/>
      <c r="F69" s="74"/>
      <c r="G69" s="74"/>
      <c r="H69" s="74"/>
      <c r="I69" s="74"/>
      <c r="J69" s="74"/>
      <c r="K69" s="74"/>
      <c r="L69" s="74"/>
      <c r="M69" s="74"/>
      <c r="N69" s="74"/>
      <c r="O69" s="75"/>
      <c r="P69" s="76"/>
      <c r="Q69" s="73"/>
      <c r="R69" s="74"/>
      <c r="S69" s="74"/>
      <c r="T69" s="77"/>
      <c r="U69" s="74"/>
      <c r="V69" s="77"/>
      <c r="W69" s="75"/>
      <c r="X69" s="2"/>
      <c r="Y69" s="2"/>
    </row>
    <row r="70" spans="2:23" ht="14.25">
      <c r="B70" s="116" t="s">
        <v>107</v>
      </c>
      <c r="C70" s="117"/>
      <c r="D70" s="117"/>
      <c r="E70" s="117"/>
      <c r="F70" s="117"/>
      <c r="G70" s="117"/>
      <c r="H70" s="117"/>
      <c r="I70" s="117"/>
      <c r="J70" s="117"/>
      <c r="K70" s="117"/>
      <c r="L70" s="117"/>
      <c r="M70" s="117"/>
      <c r="N70" s="117"/>
      <c r="O70" s="118"/>
      <c r="P70" s="78"/>
      <c r="Q70" s="79" t="s">
        <v>108</v>
      </c>
      <c r="R70" s="79"/>
      <c r="S70" s="79"/>
      <c r="T70" s="79"/>
      <c r="U70" s="80"/>
      <c r="V70" s="80"/>
      <c r="W70" s="25"/>
    </row>
    <row r="71" spans="2:23" ht="25.5">
      <c r="B71" s="81"/>
      <c r="C71" s="16"/>
      <c r="D71" s="128" t="s">
        <v>4</v>
      </c>
      <c r="E71" s="128"/>
      <c r="F71" s="128"/>
      <c r="G71" s="128"/>
      <c r="H71" s="128"/>
      <c r="I71" s="13"/>
      <c r="J71" s="128" t="s">
        <v>5</v>
      </c>
      <c r="K71" s="128"/>
      <c r="L71" s="128"/>
      <c r="M71" s="128"/>
      <c r="N71" s="128"/>
      <c r="O71" s="25"/>
      <c r="P71" s="78"/>
      <c r="Q71" s="6"/>
      <c r="R71" s="6"/>
      <c r="S71" s="6"/>
      <c r="T71" s="17" t="s">
        <v>7</v>
      </c>
      <c r="U71" s="28"/>
      <c r="V71" s="17" t="s">
        <v>8</v>
      </c>
      <c r="W71" s="25"/>
    </row>
    <row r="72" spans="2:23" ht="14.25">
      <c r="B72" s="11" t="s">
        <v>109</v>
      </c>
      <c r="C72" s="16" t="s">
        <v>110</v>
      </c>
      <c r="I72" s="28"/>
      <c r="J72" s="28"/>
      <c r="K72" s="28"/>
      <c r="L72" s="28"/>
      <c r="M72" s="28"/>
      <c r="N72" s="28"/>
      <c r="O72" s="25"/>
      <c r="P72" s="78"/>
      <c r="Q72" s="16"/>
      <c r="R72" s="16"/>
      <c r="S72" s="16"/>
      <c r="U72" s="28"/>
      <c r="W72" s="25"/>
    </row>
    <row r="73" spans="2:23" ht="14.25">
      <c r="B73" s="81"/>
      <c r="C73" s="16" t="s">
        <v>111</v>
      </c>
      <c r="F73" s="41">
        <v>20231426.15</v>
      </c>
      <c r="I73" s="28"/>
      <c r="L73" s="41">
        <v>21294566.14</v>
      </c>
      <c r="O73" s="25"/>
      <c r="P73" s="78"/>
      <c r="Q73" s="2" t="s">
        <v>112</v>
      </c>
      <c r="R73" s="16"/>
      <c r="S73" s="16"/>
      <c r="T73" s="28">
        <f>H107</f>
        <v>7059999.0299999975</v>
      </c>
      <c r="U73" s="28"/>
      <c r="V73" s="28">
        <v>-1952148.639999995</v>
      </c>
      <c r="W73" s="25"/>
    </row>
    <row r="74" spans="2:23" ht="14.25">
      <c r="B74" s="11"/>
      <c r="C74" s="16" t="s">
        <v>113</v>
      </c>
      <c r="F74" s="42">
        <v>5512338.35</v>
      </c>
      <c r="H74" s="37">
        <f>F73+F74</f>
        <v>25743764.5</v>
      </c>
      <c r="I74" s="28"/>
      <c r="L74" s="42">
        <v>4734425.86</v>
      </c>
      <c r="N74" s="37">
        <f>L73+L74</f>
        <v>26028992</v>
      </c>
      <c r="O74" s="25"/>
      <c r="P74" s="78"/>
      <c r="Q74" s="16" t="s">
        <v>114</v>
      </c>
      <c r="R74" s="2"/>
      <c r="S74" s="2"/>
      <c r="T74" s="28">
        <f>V75</f>
        <v>-1392908.399999995</v>
      </c>
      <c r="U74" s="28"/>
      <c r="V74" s="28">
        <v>559240.24</v>
      </c>
      <c r="W74" s="25"/>
    </row>
    <row r="75" spans="2:23" ht="15" thickBot="1">
      <c r="B75" s="11"/>
      <c r="C75" s="16" t="s">
        <v>115</v>
      </c>
      <c r="D75" s="37"/>
      <c r="E75" s="37"/>
      <c r="F75" s="37"/>
      <c r="G75" s="37"/>
      <c r="H75" s="82">
        <v>33588429.79</v>
      </c>
      <c r="I75" s="28"/>
      <c r="J75" s="37"/>
      <c r="K75" s="37"/>
      <c r="L75" s="37"/>
      <c r="M75" s="37"/>
      <c r="N75" s="82">
        <v>32344141.72</v>
      </c>
      <c r="O75" s="25"/>
      <c r="P75" s="78"/>
      <c r="Q75" s="16" t="s">
        <v>116</v>
      </c>
      <c r="R75" s="16"/>
      <c r="S75" s="16"/>
      <c r="T75" s="83">
        <f>T73+T74</f>
        <v>5667090.630000003</v>
      </c>
      <c r="U75" s="28"/>
      <c r="V75" s="83">
        <f>V73+V74</f>
        <v>-1392908.399999995</v>
      </c>
      <c r="W75" s="25"/>
    </row>
    <row r="76" spans="2:23" ht="15" thickTop="1">
      <c r="B76" s="11"/>
      <c r="C76" s="16"/>
      <c r="D76" s="37"/>
      <c r="E76" s="37"/>
      <c r="F76" s="37"/>
      <c r="G76" s="37"/>
      <c r="H76" s="37">
        <f>H74+H75</f>
        <v>59332194.29</v>
      </c>
      <c r="I76" s="28"/>
      <c r="J76" s="37"/>
      <c r="K76" s="37"/>
      <c r="L76" s="37"/>
      <c r="M76" s="37"/>
      <c r="N76" s="37">
        <f>N74+N75</f>
        <v>58373133.72</v>
      </c>
      <c r="O76" s="25"/>
      <c r="P76" s="78"/>
      <c r="Q76" s="2"/>
      <c r="R76" s="2"/>
      <c r="S76" s="2"/>
      <c r="T76" s="37"/>
      <c r="U76" s="37"/>
      <c r="V76" s="37"/>
      <c r="W76" s="25"/>
    </row>
    <row r="77" spans="2:23" ht="14.25">
      <c r="B77" s="11"/>
      <c r="C77" s="15" t="s">
        <v>117</v>
      </c>
      <c r="D77" s="37"/>
      <c r="E77" s="37"/>
      <c r="F77" s="37"/>
      <c r="G77" s="37"/>
      <c r="H77" s="27">
        <v>60129816.31</v>
      </c>
      <c r="I77" s="28"/>
      <c r="J77" s="37"/>
      <c r="K77" s="37"/>
      <c r="L77" s="37"/>
      <c r="M77" s="37"/>
      <c r="N77" s="27">
        <v>62685524.66</v>
      </c>
      <c r="O77" s="25"/>
      <c r="P77" s="78"/>
      <c r="W77" s="25"/>
    </row>
    <row r="78" spans="2:23" ht="14.25">
      <c r="B78" s="11"/>
      <c r="C78" s="15" t="s">
        <v>118</v>
      </c>
      <c r="D78" s="37"/>
      <c r="E78" s="37"/>
      <c r="F78" s="37"/>
      <c r="G78" s="37"/>
      <c r="H78" s="37">
        <f>H76-H77</f>
        <v>-797622.0200000033</v>
      </c>
      <c r="I78" s="28"/>
      <c r="J78" s="37"/>
      <c r="K78" s="37"/>
      <c r="L78" s="37"/>
      <c r="M78" s="37"/>
      <c r="N78" s="37">
        <f>N76-N77</f>
        <v>-4312390.939999998</v>
      </c>
      <c r="O78" s="25"/>
      <c r="P78" s="78"/>
      <c r="Q78" s="16"/>
      <c r="R78" s="16"/>
      <c r="S78" s="16"/>
      <c r="T78" s="28"/>
      <c r="U78" s="28"/>
      <c r="V78" s="28"/>
      <c r="W78" s="25"/>
    </row>
    <row r="79" spans="2:23" ht="14.25">
      <c r="B79" s="11"/>
      <c r="C79" s="15" t="s">
        <v>119</v>
      </c>
      <c r="D79" s="37"/>
      <c r="E79" s="37"/>
      <c r="F79" s="37"/>
      <c r="G79" s="37"/>
      <c r="H79" s="82">
        <v>2834975.68</v>
      </c>
      <c r="I79" s="28"/>
      <c r="J79" s="37"/>
      <c r="K79" s="37"/>
      <c r="L79" s="37"/>
      <c r="M79" s="37"/>
      <c r="N79" s="82">
        <v>388521.95</v>
      </c>
      <c r="O79" s="25"/>
      <c r="P79" s="78"/>
      <c r="Q79" s="16"/>
      <c r="R79" s="16"/>
      <c r="S79" s="16"/>
      <c r="T79" s="28"/>
      <c r="U79" s="28"/>
      <c r="V79" s="28"/>
      <c r="W79" s="25"/>
    </row>
    <row r="80" spans="2:23" ht="14.25">
      <c r="B80" s="11"/>
      <c r="C80" s="16" t="s">
        <v>120</v>
      </c>
      <c r="D80" s="37"/>
      <c r="E80" s="37"/>
      <c r="F80" s="37"/>
      <c r="G80" s="37"/>
      <c r="H80" s="37">
        <f>H78+H79</f>
        <v>2037353.659999997</v>
      </c>
      <c r="I80" s="28"/>
      <c r="J80" s="37"/>
      <c r="K80" s="37"/>
      <c r="L80" s="37"/>
      <c r="M80" s="37"/>
      <c r="N80" s="37">
        <f>N78+N79</f>
        <v>-3923868.9899999974</v>
      </c>
      <c r="O80" s="25"/>
      <c r="P80" s="78"/>
      <c r="Q80" s="16"/>
      <c r="R80" s="16"/>
      <c r="S80" s="16"/>
      <c r="T80" s="28"/>
      <c r="U80" s="28"/>
      <c r="V80" s="28"/>
      <c r="W80" s="25"/>
    </row>
    <row r="81" spans="2:23" ht="14.25">
      <c r="B81" s="11"/>
      <c r="C81" s="15" t="s">
        <v>121</v>
      </c>
      <c r="D81" s="37"/>
      <c r="E81" s="37"/>
      <c r="F81" s="37"/>
      <c r="G81" s="37"/>
      <c r="H81" s="37"/>
      <c r="I81" s="28"/>
      <c r="J81" s="37"/>
      <c r="K81" s="37"/>
      <c r="L81" s="37"/>
      <c r="M81" s="37"/>
      <c r="N81" s="37"/>
      <c r="O81" s="25"/>
      <c r="P81" s="78"/>
      <c r="Q81" s="16"/>
      <c r="R81" s="16"/>
      <c r="S81" s="16"/>
      <c r="T81" s="28"/>
      <c r="U81" s="28"/>
      <c r="V81" s="28"/>
      <c r="W81" s="25"/>
    </row>
    <row r="82" spans="2:23" ht="14.25">
      <c r="B82" s="11"/>
      <c r="C82" s="16" t="s">
        <v>122</v>
      </c>
      <c r="D82" s="37"/>
      <c r="E82" s="37"/>
      <c r="F82" s="37">
        <v>6840925.82</v>
      </c>
      <c r="G82" s="37"/>
      <c r="H82" s="37"/>
      <c r="I82" s="28"/>
      <c r="J82" s="37"/>
      <c r="K82" s="37"/>
      <c r="L82" s="37">
        <f>204044.6+3609447.63+623260.36+533798.9+44528.97+57648.8+1304468</f>
        <v>6377197.26</v>
      </c>
      <c r="M82" s="37"/>
      <c r="N82" s="37"/>
      <c r="O82" s="25"/>
      <c r="P82" s="78"/>
      <c r="Q82" s="16"/>
      <c r="R82" s="16"/>
      <c r="S82" s="16"/>
      <c r="T82" s="28"/>
      <c r="U82" s="28"/>
      <c r="V82" s="28"/>
      <c r="W82" s="25"/>
    </row>
    <row r="83" spans="2:23" ht="14.25">
      <c r="B83" s="11"/>
      <c r="C83" s="16" t="s">
        <v>123</v>
      </c>
      <c r="D83" s="37"/>
      <c r="E83" s="37"/>
      <c r="F83" s="31">
        <v>17050.46</v>
      </c>
      <c r="G83" s="37"/>
      <c r="H83" s="31">
        <f>F82+F83</f>
        <v>6857976.28</v>
      </c>
      <c r="I83" s="28"/>
      <c r="J83" s="37"/>
      <c r="K83" s="37"/>
      <c r="L83" s="31">
        <v>55523.87</v>
      </c>
      <c r="M83" s="37"/>
      <c r="N83" s="31">
        <f>L82+L83</f>
        <v>6432721.13</v>
      </c>
      <c r="O83" s="25"/>
      <c r="P83" s="78"/>
      <c r="Q83" s="16"/>
      <c r="R83" s="16"/>
      <c r="S83" s="16"/>
      <c r="T83" s="28"/>
      <c r="U83" s="28"/>
      <c r="V83" s="28"/>
      <c r="W83" s="25"/>
    </row>
    <row r="84" spans="2:23" ht="14.25">
      <c r="B84" s="11"/>
      <c r="C84" s="15" t="s">
        <v>124</v>
      </c>
      <c r="D84" s="37"/>
      <c r="E84" s="37"/>
      <c r="F84" s="37"/>
      <c r="G84" s="37"/>
      <c r="H84" s="37">
        <f>H80-H83</f>
        <v>-4820622.620000003</v>
      </c>
      <c r="I84" s="28"/>
      <c r="J84" s="37"/>
      <c r="K84" s="37"/>
      <c r="L84" s="37"/>
      <c r="M84" s="37"/>
      <c r="N84" s="37">
        <f>N80-N83</f>
        <v>-10356590.119999997</v>
      </c>
      <c r="O84" s="25"/>
      <c r="P84" s="78"/>
      <c r="Q84" s="16"/>
      <c r="R84" s="16"/>
      <c r="S84" s="16"/>
      <c r="T84" s="28"/>
      <c r="U84" s="28"/>
      <c r="V84" s="28"/>
      <c r="W84" s="25"/>
    </row>
    <row r="85" spans="2:23" ht="14.25">
      <c r="B85" s="11"/>
      <c r="C85" s="15" t="s">
        <v>125</v>
      </c>
      <c r="D85" s="37"/>
      <c r="E85" s="37"/>
      <c r="F85" s="37"/>
      <c r="G85" s="37"/>
      <c r="H85" s="37"/>
      <c r="I85" s="28"/>
      <c r="J85" s="37"/>
      <c r="K85" s="37"/>
      <c r="L85" s="37"/>
      <c r="M85" s="37"/>
      <c r="N85" s="37"/>
      <c r="O85" s="25"/>
      <c r="P85" s="78"/>
      <c r="Q85" s="16"/>
      <c r="R85" s="16"/>
      <c r="S85" s="16"/>
      <c r="T85" s="28"/>
      <c r="U85" s="28"/>
      <c r="V85" s="28"/>
      <c r="W85" s="25"/>
    </row>
    <row r="86" spans="2:23" ht="14.25">
      <c r="B86" s="11"/>
      <c r="C86" s="16" t="s">
        <v>126</v>
      </c>
      <c r="D86" s="37"/>
      <c r="E86" s="37"/>
      <c r="F86" s="37">
        <v>125152.47</v>
      </c>
      <c r="G86" s="37"/>
      <c r="H86" s="37"/>
      <c r="I86" s="28"/>
      <c r="J86" s="37"/>
      <c r="K86" s="37"/>
      <c r="L86" s="37">
        <v>219041.54</v>
      </c>
      <c r="M86" s="37"/>
      <c r="N86" s="37"/>
      <c r="O86" s="25"/>
      <c r="P86" s="78"/>
      <c r="Q86" s="16"/>
      <c r="R86" s="16"/>
      <c r="S86" s="16"/>
      <c r="T86" s="28"/>
      <c r="U86" s="28"/>
      <c r="V86" s="28"/>
      <c r="W86" s="25"/>
    </row>
    <row r="87" spans="2:23" ht="14.25">
      <c r="B87" s="11"/>
      <c r="C87" s="15" t="s">
        <v>121</v>
      </c>
      <c r="D87" s="37"/>
      <c r="E87" s="37"/>
      <c r="F87" s="37"/>
      <c r="G87" s="37"/>
      <c r="H87" s="37"/>
      <c r="I87" s="28"/>
      <c r="J87" s="37"/>
      <c r="K87" s="37"/>
      <c r="L87" s="37"/>
      <c r="M87" s="37"/>
      <c r="N87" s="37"/>
      <c r="O87" s="25"/>
      <c r="P87" s="78"/>
      <c r="Q87" s="16"/>
      <c r="R87" s="16"/>
      <c r="S87" s="16"/>
      <c r="T87" s="28"/>
      <c r="U87" s="28"/>
      <c r="V87" s="28"/>
      <c r="W87" s="25"/>
    </row>
    <row r="88" spans="2:23" ht="14.25">
      <c r="B88" s="11"/>
      <c r="C88" s="16" t="s">
        <v>127</v>
      </c>
      <c r="D88" s="37"/>
      <c r="E88" s="37"/>
      <c r="F88" s="42">
        <v>866672.3900000001</v>
      </c>
      <c r="G88" s="37"/>
      <c r="H88" s="42">
        <f>F86-F88</f>
        <v>-741519.9200000002</v>
      </c>
      <c r="I88" s="28"/>
      <c r="J88" s="37"/>
      <c r="K88" s="37"/>
      <c r="L88" s="42">
        <v>1077567.3</v>
      </c>
      <c r="M88" s="37"/>
      <c r="N88" s="42">
        <f>L86-L88</f>
        <v>-858525.76</v>
      </c>
      <c r="O88" s="25"/>
      <c r="P88" s="78"/>
      <c r="Q88" s="16"/>
      <c r="R88" s="16"/>
      <c r="S88" s="16"/>
      <c r="T88" s="28"/>
      <c r="U88" s="28"/>
      <c r="V88" s="28"/>
      <c r="W88" s="25"/>
    </row>
    <row r="89" spans="2:23" ht="14.25">
      <c r="B89" s="11"/>
      <c r="C89" s="15" t="s">
        <v>128</v>
      </c>
      <c r="D89" s="37"/>
      <c r="E89" s="37"/>
      <c r="F89" s="37"/>
      <c r="G89" s="37"/>
      <c r="H89" s="37">
        <f>H84+H88</f>
        <v>-5562142.540000003</v>
      </c>
      <c r="I89" s="28"/>
      <c r="J89" s="37"/>
      <c r="K89" s="37"/>
      <c r="L89" s="37"/>
      <c r="M89" s="37"/>
      <c r="N89" s="37">
        <f>N84+N88</f>
        <v>-11215115.879999997</v>
      </c>
      <c r="O89" s="25"/>
      <c r="P89" s="78"/>
      <c r="Q89" s="16"/>
      <c r="R89" s="16"/>
      <c r="S89" s="16"/>
      <c r="T89" s="28"/>
      <c r="U89" s="28"/>
      <c r="V89" s="28"/>
      <c r="W89" s="25"/>
    </row>
    <row r="90" spans="2:23" ht="14.25">
      <c r="B90" s="11"/>
      <c r="C90" s="16"/>
      <c r="D90" s="37"/>
      <c r="E90" s="37"/>
      <c r="F90" s="37"/>
      <c r="G90" s="37"/>
      <c r="H90" s="37"/>
      <c r="I90" s="28"/>
      <c r="J90" s="37"/>
      <c r="K90" s="37"/>
      <c r="L90" s="37"/>
      <c r="M90" s="37"/>
      <c r="N90" s="37"/>
      <c r="O90" s="25"/>
      <c r="P90" s="78"/>
      <c r="Q90" s="16"/>
      <c r="R90" s="16"/>
      <c r="S90" s="16"/>
      <c r="T90" s="28"/>
      <c r="U90" s="28"/>
      <c r="V90" s="28"/>
      <c r="W90" s="25"/>
    </row>
    <row r="91" spans="2:23" ht="14.25">
      <c r="B91" s="11"/>
      <c r="C91" s="15" t="s">
        <v>129</v>
      </c>
      <c r="D91" s="37"/>
      <c r="E91" s="37"/>
      <c r="F91" s="37"/>
      <c r="G91" s="37"/>
      <c r="H91" s="37"/>
      <c r="I91" s="28"/>
      <c r="J91" s="37"/>
      <c r="K91" s="37"/>
      <c r="L91" s="37"/>
      <c r="M91" s="37"/>
      <c r="N91" s="37"/>
      <c r="O91" s="25"/>
      <c r="P91" s="78"/>
      <c r="Q91" s="16"/>
      <c r="R91" s="16"/>
      <c r="S91" s="16"/>
      <c r="T91" s="28"/>
      <c r="U91" s="28"/>
      <c r="V91" s="28"/>
      <c r="W91" s="25"/>
    </row>
    <row r="92" spans="2:23" ht="14.25">
      <c r="B92" s="11"/>
      <c r="C92" s="16" t="s">
        <v>130</v>
      </c>
      <c r="D92" s="37">
        <v>8055909.86</v>
      </c>
      <c r="E92" s="37"/>
      <c r="G92" s="37"/>
      <c r="H92" s="37"/>
      <c r="I92" s="28"/>
      <c r="J92" s="37"/>
      <c r="K92" s="37"/>
      <c r="L92" s="37">
        <f>9486996.66+78288.23+21971.49</f>
        <v>9587256.38</v>
      </c>
      <c r="M92" s="37"/>
      <c r="N92" s="37"/>
      <c r="O92" s="25"/>
      <c r="P92" s="78"/>
      <c r="Q92" s="16"/>
      <c r="R92" s="16"/>
      <c r="S92" s="16"/>
      <c r="T92" s="28"/>
      <c r="U92" s="28"/>
      <c r="V92" s="28"/>
      <c r="W92" s="25"/>
    </row>
    <row r="93" spans="2:23" ht="14.25">
      <c r="B93" s="11"/>
      <c r="C93" s="36" t="s">
        <v>131</v>
      </c>
      <c r="D93" s="37">
        <v>0</v>
      </c>
      <c r="E93" s="37"/>
      <c r="G93" s="37"/>
      <c r="H93" s="37"/>
      <c r="I93" s="28"/>
      <c r="J93" s="37"/>
      <c r="K93" s="37"/>
      <c r="L93" s="37">
        <v>0</v>
      </c>
      <c r="M93" s="37"/>
      <c r="N93" s="37"/>
      <c r="O93" s="25"/>
      <c r="P93" s="78"/>
      <c r="Q93" s="28"/>
      <c r="R93" s="16"/>
      <c r="S93" s="16"/>
      <c r="T93" s="28"/>
      <c r="U93" s="28"/>
      <c r="V93" s="28"/>
      <c r="W93" s="25"/>
    </row>
    <row r="94" spans="2:23" ht="14.25">
      <c r="B94" s="11"/>
      <c r="C94" s="16" t="s">
        <v>132</v>
      </c>
      <c r="D94" s="37">
        <v>7607521.89</v>
      </c>
      <c r="E94" s="37"/>
      <c r="G94" s="37"/>
      <c r="H94" s="37"/>
      <c r="I94" s="28"/>
      <c r="J94" s="37"/>
      <c r="K94" s="37"/>
      <c r="L94" s="37">
        <f>3160202.31+519212.19</f>
        <v>3679414.5</v>
      </c>
      <c r="M94" s="37"/>
      <c r="N94" s="37"/>
      <c r="O94" s="25"/>
      <c r="P94" s="78"/>
      <c r="Q94" s="16"/>
      <c r="R94" s="16"/>
      <c r="S94" s="16"/>
      <c r="T94" s="28"/>
      <c r="U94" s="28"/>
      <c r="V94" s="28"/>
      <c r="W94" s="25"/>
    </row>
    <row r="95" spans="2:23" ht="14.25">
      <c r="B95" s="11"/>
      <c r="C95" s="16" t="s">
        <v>133</v>
      </c>
      <c r="D95" s="42">
        <v>779.93</v>
      </c>
      <c r="E95" s="37"/>
      <c r="F95" s="37">
        <f>SUM(D92:D95)</f>
        <v>15664211.68</v>
      </c>
      <c r="G95" s="37"/>
      <c r="H95" s="42"/>
      <c r="I95" s="28"/>
      <c r="J95" s="37"/>
      <c r="K95" s="37"/>
      <c r="L95" s="42">
        <v>0</v>
      </c>
      <c r="M95" s="37"/>
      <c r="N95" s="42"/>
      <c r="O95" s="25"/>
      <c r="P95" s="78"/>
      <c r="Q95" s="16"/>
      <c r="R95" s="16"/>
      <c r="S95" s="16"/>
      <c r="T95" s="28"/>
      <c r="U95" s="28"/>
      <c r="V95" s="28"/>
      <c r="W95" s="25"/>
    </row>
    <row r="96" spans="2:23" ht="14.25">
      <c r="B96" s="11"/>
      <c r="C96" s="16"/>
      <c r="E96" s="37"/>
      <c r="G96" s="37"/>
      <c r="H96" s="37"/>
      <c r="I96" s="28"/>
      <c r="J96" s="37"/>
      <c r="K96" s="37"/>
      <c r="L96" s="37">
        <f>SUM(L92:L95)</f>
        <v>13266670.88</v>
      </c>
      <c r="M96" s="37"/>
      <c r="N96" s="37"/>
      <c r="O96" s="25"/>
      <c r="P96" s="78"/>
      <c r="Q96" s="16"/>
      <c r="R96" s="16"/>
      <c r="S96" s="16"/>
      <c r="T96" s="28"/>
      <c r="U96" s="28"/>
      <c r="V96" s="28"/>
      <c r="W96" s="25"/>
    </row>
    <row r="97" spans="2:23" ht="14.25">
      <c r="B97" s="11"/>
      <c r="C97" s="15" t="s">
        <v>121</v>
      </c>
      <c r="D97" s="37"/>
      <c r="E97" s="37"/>
      <c r="F97" s="37"/>
      <c r="G97" s="37"/>
      <c r="H97" s="37"/>
      <c r="I97" s="28"/>
      <c r="J97" s="37"/>
      <c r="K97" s="37"/>
      <c r="L97" s="37"/>
      <c r="M97" s="37"/>
      <c r="N97" s="37"/>
      <c r="O97" s="25"/>
      <c r="P97" s="78"/>
      <c r="Q97" s="16"/>
      <c r="R97" s="16"/>
      <c r="S97" s="16"/>
      <c r="T97" s="28"/>
      <c r="U97" s="28"/>
      <c r="V97" s="28"/>
      <c r="W97" s="25"/>
    </row>
    <row r="98" spans="2:23" ht="14.25">
      <c r="B98" s="11"/>
      <c r="C98" s="16" t="s">
        <v>134</v>
      </c>
      <c r="D98" s="37">
        <v>298785.81</v>
      </c>
      <c r="E98" s="37"/>
      <c r="F98" s="37"/>
      <c r="G98" s="37"/>
      <c r="H98" s="37"/>
      <c r="I98" s="28"/>
      <c r="J98" s="37">
        <v>289947.1</v>
      </c>
      <c r="K98" s="37"/>
      <c r="L98" s="37"/>
      <c r="M98" s="37"/>
      <c r="N98" s="37"/>
      <c r="O98" s="25"/>
      <c r="P98" s="78"/>
      <c r="Q98" s="16"/>
      <c r="R98" s="16"/>
      <c r="S98" s="16"/>
      <c r="T98" s="28"/>
      <c r="U98" s="28"/>
      <c r="V98" s="28"/>
      <c r="W98" s="25"/>
    </row>
    <row r="99" spans="2:23" ht="14.25">
      <c r="B99" s="11"/>
      <c r="C99" s="16" t="s">
        <v>135</v>
      </c>
      <c r="D99" s="41">
        <v>0</v>
      </c>
      <c r="E99" s="41"/>
      <c r="F99" s="41"/>
      <c r="G99" s="41"/>
      <c r="H99" s="41"/>
      <c r="I99" s="29"/>
      <c r="J99" s="41">
        <v>0</v>
      </c>
      <c r="K99" s="41"/>
      <c r="L99" s="41"/>
      <c r="M99" s="41"/>
      <c r="N99" s="41"/>
      <c r="O99" s="25"/>
      <c r="P99" s="78"/>
      <c r="Q99" s="16"/>
      <c r="R99" s="16"/>
      <c r="S99" s="16"/>
      <c r="T99" s="28"/>
      <c r="U99" s="28"/>
      <c r="V99" s="28"/>
      <c r="W99" s="25"/>
    </row>
    <row r="100" spans="2:23" ht="14.25">
      <c r="B100" s="11"/>
      <c r="C100" s="16" t="s">
        <v>136</v>
      </c>
      <c r="D100" s="37">
        <v>761863.02</v>
      </c>
      <c r="E100" s="37"/>
      <c r="F100" s="37"/>
      <c r="G100" s="37"/>
      <c r="H100" s="37"/>
      <c r="I100" s="28"/>
      <c r="J100" s="37">
        <v>897453.91</v>
      </c>
      <c r="K100" s="37"/>
      <c r="L100" s="37"/>
      <c r="M100" s="37"/>
      <c r="N100" s="37"/>
      <c r="O100" s="25"/>
      <c r="P100" s="78"/>
      <c r="Q100" s="16"/>
      <c r="R100" s="16"/>
      <c r="S100" s="16"/>
      <c r="T100" s="28"/>
      <c r="U100" s="28"/>
      <c r="V100" s="28"/>
      <c r="W100" s="25"/>
    </row>
    <row r="101" spans="2:23" ht="14.25">
      <c r="B101" s="11"/>
      <c r="C101" s="16" t="s">
        <v>137</v>
      </c>
      <c r="D101" s="42">
        <v>0</v>
      </c>
      <c r="E101" s="37"/>
      <c r="F101" s="42">
        <f>SUM(D98:D101)</f>
        <v>1060648.83</v>
      </c>
      <c r="G101" s="37"/>
      <c r="H101" s="42">
        <f>F95-F101</f>
        <v>14603562.85</v>
      </c>
      <c r="I101" s="28"/>
      <c r="J101" s="42">
        <v>0</v>
      </c>
      <c r="K101" s="37"/>
      <c r="L101" s="42">
        <f>SUM(J98:J101)</f>
        <v>1187401.01</v>
      </c>
      <c r="M101" s="37"/>
      <c r="N101" s="42">
        <f>L96-L101</f>
        <v>12079269.870000001</v>
      </c>
      <c r="O101" s="25"/>
      <c r="P101" s="78"/>
      <c r="Q101" s="16"/>
      <c r="R101" s="16"/>
      <c r="S101" s="16"/>
      <c r="T101" s="28"/>
      <c r="U101" s="28"/>
      <c r="V101" s="28"/>
      <c r="W101" s="25"/>
    </row>
    <row r="102" spans="2:23" ht="14.25">
      <c r="B102" s="11"/>
      <c r="C102" s="15" t="s">
        <v>138</v>
      </c>
      <c r="D102" s="37"/>
      <c r="E102" s="37"/>
      <c r="F102" s="37"/>
      <c r="G102" s="37"/>
      <c r="H102" s="37">
        <f>H89+H101</f>
        <v>9041420.309999997</v>
      </c>
      <c r="I102" s="28"/>
      <c r="J102" s="37"/>
      <c r="K102" s="37"/>
      <c r="L102" s="37"/>
      <c r="M102" s="37"/>
      <c r="N102" s="37">
        <f>N89+N101</f>
        <v>864153.990000004</v>
      </c>
      <c r="O102" s="25"/>
      <c r="P102" s="78"/>
      <c r="Q102" s="16"/>
      <c r="R102" s="16"/>
      <c r="S102" s="16"/>
      <c r="T102" s="28"/>
      <c r="U102" s="28"/>
      <c r="V102" s="28"/>
      <c r="W102" s="25"/>
    </row>
    <row r="103" spans="2:23" ht="14.25">
      <c r="B103" s="11"/>
      <c r="C103" s="15" t="s">
        <v>121</v>
      </c>
      <c r="D103" s="37"/>
      <c r="E103" s="37"/>
      <c r="F103" s="37"/>
      <c r="G103" s="37"/>
      <c r="H103" s="37"/>
      <c r="I103" s="28"/>
      <c r="J103" s="37"/>
      <c r="K103" s="37"/>
      <c r="L103" s="37"/>
      <c r="M103" s="37"/>
      <c r="N103" s="37"/>
      <c r="O103" s="25"/>
      <c r="P103" s="78"/>
      <c r="Q103" s="16"/>
      <c r="R103" s="16"/>
      <c r="S103" s="16"/>
      <c r="T103" s="28"/>
      <c r="U103" s="28"/>
      <c r="V103" s="28"/>
      <c r="W103" s="25"/>
    </row>
    <row r="104" spans="2:23" ht="14.25">
      <c r="B104" s="11"/>
      <c r="C104" s="16" t="s">
        <v>139</v>
      </c>
      <c r="D104" s="37"/>
      <c r="E104" s="37"/>
      <c r="F104" s="37">
        <v>10691079.399999999</v>
      </c>
      <c r="G104" s="37"/>
      <c r="H104" s="37"/>
      <c r="I104" s="28"/>
      <c r="J104" s="37"/>
      <c r="K104" s="37"/>
      <c r="L104" s="37">
        <v>12011469.69</v>
      </c>
      <c r="M104" s="37"/>
      <c r="N104" s="37"/>
      <c r="O104" s="25"/>
      <c r="P104" s="78"/>
      <c r="Q104" s="16"/>
      <c r="R104" s="16"/>
      <c r="S104" s="16"/>
      <c r="T104" s="28"/>
      <c r="U104" s="28"/>
      <c r="V104" s="28"/>
      <c r="W104" s="25"/>
    </row>
    <row r="105" spans="2:23" ht="14.25">
      <c r="B105" s="11"/>
      <c r="C105" s="15" t="s">
        <v>140</v>
      </c>
      <c r="D105" s="37"/>
      <c r="E105" s="37"/>
      <c r="F105" s="42">
        <v>8709658.12</v>
      </c>
      <c r="G105" s="37"/>
      <c r="H105" s="31">
        <f>F104-F105</f>
        <v>1981421.2799999993</v>
      </c>
      <c r="I105" s="28"/>
      <c r="J105" s="37"/>
      <c r="K105" s="37"/>
      <c r="L105" s="42">
        <v>9195167.06</v>
      </c>
      <c r="M105" s="37"/>
      <c r="N105" s="31">
        <f>L104-L105</f>
        <v>2816302.629999999</v>
      </c>
      <c r="O105" s="25"/>
      <c r="P105" s="78"/>
      <c r="Q105" s="28"/>
      <c r="R105" s="16"/>
      <c r="S105" s="16"/>
      <c r="T105" s="28"/>
      <c r="U105" s="28"/>
      <c r="V105" s="28"/>
      <c r="W105" s="25"/>
    </row>
    <row r="106" spans="2:23" ht="14.25">
      <c r="B106" s="11"/>
      <c r="C106" s="16"/>
      <c r="D106" s="37"/>
      <c r="E106" s="37"/>
      <c r="F106" s="37"/>
      <c r="G106" s="37"/>
      <c r="H106" s="37"/>
      <c r="I106" s="28"/>
      <c r="J106" s="37"/>
      <c r="K106" s="37"/>
      <c r="L106" s="37"/>
      <c r="M106" s="37"/>
      <c r="N106" s="37"/>
      <c r="O106" s="25"/>
      <c r="P106" s="78"/>
      <c r="Q106" s="16"/>
      <c r="R106" s="16"/>
      <c r="S106" s="16"/>
      <c r="T106" s="28"/>
      <c r="U106" s="28"/>
      <c r="V106" s="28"/>
      <c r="W106" s="25"/>
    </row>
    <row r="107" spans="2:23" ht="15" thickBot="1">
      <c r="B107" s="11"/>
      <c r="C107" s="15" t="s">
        <v>141</v>
      </c>
      <c r="D107" s="37"/>
      <c r="E107" s="37"/>
      <c r="F107" s="37"/>
      <c r="G107" s="37"/>
      <c r="H107" s="84">
        <f>H102-H105</f>
        <v>7059999.0299999975</v>
      </c>
      <c r="I107" s="28"/>
      <c r="J107" s="37"/>
      <c r="K107" s="37"/>
      <c r="L107" s="37"/>
      <c r="M107" s="37"/>
      <c r="N107" s="84">
        <f>N102-N105</f>
        <v>-1952148.639999995</v>
      </c>
      <c r="O107" s="25"/>
      <c r="P107" s="78"/>
      <c r="Q107" s="16"/>
      <c r="R107" s="16"/>
      <c r="S107" s="16"/>
      <c r="T107" s="28"/>
      <c r="U107" s="28"/>
      <c r="V107" s="28"/>
      <c r="W107" s="25"/>
    </row>
    <row r="108" spans="2:23" ht="15.75" thickBot="1" thickTop="1">
      <c r="B108" s="72"/>
      <c r="C108" s="73"/>
      <c r="D108" s="74"/>
      <c r="E108" s="74"/>
      <c r="F108" s="74"/>
      <c r="G108" s="74"/>
      <c r="H108" s="74"/>
      <c r="I108" s="74"/>
      <c r="J108" s="74"/>
      <c r="K108" s="74"/>
      <c r="L108" s="74"/>
      <c r="M108" s="74"/>
      <c r="N108" s="74"/>
      <c r="O108" s="25"/>
      <c r="P108" s="78"/>
      <c r="Q108" s="16"/>
      <c r="R108" s="16"/>
      <c r="S108" s="16"/>
      <c r="T108" s="28"/>
      <c r="U108" s="28"/>
      <c r="V108" s="28"/>
      <c r="W108" s="25"/>
    </row>
    <row r="109" spans="2:23" ht="14.25">
      <c r="B109" s="7"/>
      <c r="C109" s="8"/>
      <c r="D109" s="9"/>
      <c r="E109" s="9"/>
      <c r="F109" s="9"/>
      <c r="G109" s="9"/>
      <c r="H109" s="9"/>
      <c r="I109" s="9"/>
      <c r="J109" s="9"/>
      <c r="K109" s="9"/>
      <c r="L109" s="9"/>
      <c r="M109" s="9"/>
      <c r="N109" s="9"/>
      <c r="O109" s="8"/>
      <c r="P109" s="8"/>
      <c r="Q109" s="8"/>
      <c r="R109" s="8"/>
      <c r="S109" s="8"/>
      <c r="T109" s="9"/>
      <c r="U109" s="9"/>
      <c r="V109" s="9"/>
      <c r="W109" s="10"/>
    </row>
    <row r="110" spans="2:23" ht="14.25">
      <c r="B110" s="61"/>
      <c r="C110" s="16"/>
      <c r="D110" s="28"/>
      <c r="E110" s="28"/>
      <c r="F110" s="37"/>
      <c r="G110" s="85"/>
      <c r="H110" s="85"/>
      <c r="I110" s="86"/>
      <c r="K110" s="87" t="s">
        <v>142</v>
      </c>
      <c r="L110" s="87"/>
      <c r="M110" s="87"/>
      <c r="N110" s="87"/>
      <c r="O110" s="86"/>
      <c r="P110" s="88"/>
      <c r="Q110" s="28"/>
      <c r="R110" s="28"/>
      <c r="S110" s="28"/>
      <c r="T110" s="28"/>
      <c r="U110" s="28"/>
      <c r="V110" s="85"/>
      <c r="W110" s="25"/>
    </row>
    <row r="111" spans="2:23" ht="14.25">
      <c r="B111" s="61"/>
      <c r="C111" s="129" t="s">
        <v>143</v>
      </c>
      <c r="D111" s="129"/>
      <c r="E111" s="129"/>
      <c r="F111" s="37"/>
      <c r="H111" s="89" t="s">
        <v>144</v>
      </c>
      <c r="I111" s="89"/>
      <c r="K111" s="89"/>
      <c r="L111" s="89"/>
      <c r="M111" s="89"/>
      <c r="N111" s="89"/>
      <c r="O111" s="90"/>
      <c r="P111" s="89" t="s">
        <v>145</v>
      </c>
      <c r="R111" s="89"/>
      <c r="S111" s="89"/>
      <c r="T111" s="89" t="s">
        <v>146</v>
      </c>
      <c r="U111" s="89"/>
      <c r="V111" s="89"/>
      <c r="W111" s="19"/>
    </row>
    <row r="112" spans="2:23" ht="14.25">
      <c r="B112" s="61"/>
      <c r="C112" s="91"/>
      <c r="D112" s="28"/>
      <c r="E112" s="28"/>
      <c r="F112" s="37"/>
      <c r="H112" s="89"/>
      <c r="I112" s="89"/>
      <c r="K112" s="92"/>
      <c r="L112" s="86"/>
      <c r="M112" s="89"/>
      <c r="N112" s="86"/>
      <c r="O112" s="90"/>
      <c r="P112" s="86"/>
      <c r="R112" s="86"/>
      <c r="S112" s="93"/>
      <c r="T112" s="92"/>
      <c r="U112" s="86"/>
      <c r="V112" s="85"/>
      <c r="W112" s="25"/>
    </row>
    <row r="113" spans="2:23" ht="14.25">
      <c r="B113" s="61"/>
      <c r="C113" s="91"/>
      <c r="D113" s="28"/>
      <c r="E113" s="28"/>
      <c r="H113" s="89"/>
      <c r="I113" s="89"/>
      <c r="K113" s="92"/>
      <c r="L113" s="86"/>
      <c r="M113" s="89"/>
      <c r="N113" s="86"/>
      <c r="O113" s="16"/>
      <c r="P113" s="86"/>
      <c r="R113" s="86"/>
      <c r="S113" s="93"/>
      <c r="T113" s="92"/>
      <c r="U113" s="86"/>
      <c r="V113" s="85"/>
      <c r="W113" s="25"/>
    </row>
    <row r="114" spans="2:23" ht="14.25">
      <c r="B114" s="61"/>
      <c r="C114" s="91"/>
      <c r="D114" s="28"/>
      <c r="E114" s="28"/>
      <c r="F114" s="30"/>
      <c r="H114" s="89"/>
      <c r="I114" s="89"/>
      <c r="K114" s="92"/>
      <c r="L114" s="86"/>
      <c r="M114" s="89"/>
      <c r="N114" s="86"/>
      <c r="O114" s="90"/>
      <c r="P114" s="86"/>
      <c r="R114" s="86"/>
      <c r="S114" s="93"/>
      <c r="T114" s="92"/>
      <c r="U114" s="86"/>
      <c r="V114" s="85"/>
      <c r="W114" s="25"/>
    </row>
    <row r="115" spans="2:23" ht="14.25">
      <c r="B115" s="61"/>
      <c r="C115" s="129" t="s">
        <v>147</v>
      </c>
      <c r="D115" s="129"/>
      <c r="E115" s="129"/>
      <c r="H115" s="89" t="s">
        <v>148</v>
      </c>
      <c r="I115" s="89"/>
      <c r="K115" s="89"/>
      <c r="L115" s="89"/>
      <c r="M115" s="89"/>
      <c r="N115" s="89"/>
      <c r="O115" s="16"/>
      <c r="P115" s="89" t="s">
        <v>149</v>
      </c>
      <c r="R115" s="94"/>
      <c r="S115" s="94"/>
      <c r="T115" s="94" t="s">
        <v>150</v>
      </c>
      <c r="U115" s="94"/>
      <c r="V115" s="94"/>
      <c r="W115" s="19"/>
    </row>
    <row r="116" spans="2:23" ht="14.25">
      <c r="B116" s="61"/>
      <c r="C116" s="129" t="s">
        <v>151</v>
      </c>
      <c r="D116" s="129"/>
      <c r="E116" s="129"/>
      <c r="F116" s="28"/>
      <c r="G116" s="85"/>
      <c r="H116" s="89" t="s">
        <v>152</v>
      </c>
      <c r="I116" s="89"/>
      <c r="K116" s="95"/>
      <c r="L116" s="95"/>
      <c r="M116" s="95"/>
      <c r="N116" s="95"/>
      <c r="O116" s="90"/>
      <c r="P116" s="95" t="s">
        <v>153</v>
      </c>
      <c r="R116" s="89"/>
      <c r="S116" s="89"/>
      <c r="T116" s="89" t="s">
        <v>154</v>
      </c>
      <c r="U116" s="89"/>
      <c r="V116" s="89"/>
      <c r="W116" s="25"/>
    </row>
    <row r="117" spans="2:23" ht="15" thickBot="1">
      <c r="B117" s="96"/>
      <c r="C117" s="97"/>
      <c r="D117" s="74"/>
      <c r="E117" s="74"/>
      <c r="F117" s="74"/>
      <c r="G117" s="98"/>
      <c r="H117" s="98"/>
      <c r="I117" s="99"/>
      <c r="J117" s="100"/>
      <c r="K117" s="101"/>
      <c r="M117" s="99"/>
      <c r="N117" s="99"/>
      <c r="O117" s="102"/>
      <c r="P117" s="99" t="s">
        <v>155</v>
      </c>
      <c r="R117" s="99"/>
      <c r="S117" s="99"/>
      <c r="T117" s="99" t="s">
        <v>156</v>
      </c>
      <c r="U117" s="99"/>
      <c r="V117" s="99"/>
      <c r="W117" s="75"/>
    </row>
    <row r="118" spans="2:23" ht="14.25">
      <c r="B118" s="103"/>
      <c r="C118" s="104"/>
      <c r="D118" s="105"/>
      <c r="E118" s="105"/>
      <c r="F118" s="105"/>
      <c r="G118" s="105"/>
      <c r="H118" s="105"/>
      <c r="I118" s="105"/>
      <c r="J118" s="105"/>
      <c r="K118" s="105"/>
      <c r="L118" s="105"/>
      <c r="M118" s="105"/>
      <c r="N118" s="105"/>
      <c r="O118" s="105"/>
      <c r="P118" s="105"/>
      <c r="Q118" s="105"/>
      <c r="R118" s="105"/>
      <c r="S118" s="105"/>
      <c r="T118" s="105"/>
      <c r="U118" s="105"/>
      <c r="V118" s="105"/>
      <c r="W118" s="106"/>
    </row>
    <row r="119" spans="2:23" ht="14.25">
      <c r="B119" s="53"/>
      <c r="C119" s="107"/>
      <c r="D119" s="21"/>
      <c r="E119" s="21"/>
      <c r="F119" s="21"/>
      <c r="G119" s="21"/>
      <c r="H119" s="21"/>
      <c r="I119" s="21"/>
      <c r="J119" s="21"/>
      <c r="K119" s="21"/>
      <c r="L119" s="21"/>
      <c r="M119" s="21"/>
      <c r="N119" s="21"/>
      <c r="O119" s="21"/>
      <c r="P119" s="21"/>
      <c r="Q119" s="21"/>
      <c r="R119" s="21"/>
      <c r="S119" s="21"/>
      <c r="T119" s="21"/>
      <c r="U119" s="21"/>
      <c r="V119" s="21"/>
      <c r="W119" s="108"/>
    </row>
    <row r="120" spans="2:23" ht="14.25">
      <c r="B120" s="53"/>
      <c r="C120" s="21"/>
      <c r="D120" s="21"/>
      <c r="E120" s="21"/>
      <c r="F120" s="21"/>
      <c r="G120" s="21"/>
      <c r="H120" s="21"/>
      <c r="I120" s="21"/>
      <c r="J120" s="21"/>
      <c r="K120" s="21"/>
      <c r="L120" s="21"/>
      <c r="M120" s="21"/>
      <c r="N120" s="21"/>
      <c r="O120" s="21"/>
      <c r="P120" s="21"/>
      <c r="Q120" s="21"/>
      <c r="R120" s="21"/>
      <c r="S120" s="21"/>
      <c r="T120" s="21"/>
      <c r="U120" s="21"/>
      <c r="V120" s="21"/>
      <c r="W120" s="108"/>
    </row>
    <row r="121" spans="2:23" ht="14.25">
      <c r="B121" s="53"/>
      <c r="C121" s="21"/>
      <c r="D121" s="21"/>
      <c r="E121" s="21"/>
      <c r="F121" s="21"/>
      <c r="G121" s="21"/>
      <c r="H121" s="21"/>
      <c r="I121" s="21"/>
      <c r="J121" s="21"/>
      <c r="K121" s="21"/>
      <c r="L121" s="21"/>
      <c r="M121" s="21"/>
      <c r="N121" s="21"/>
      <c r="O121" s="21"/>
      <c r="P121" s="21"/>
      <c r="Q121" s="21"/>
      <c r="R121" s="21"/>
      <c r="S121" s="21"/>
      <c r="T121" s="21"/>
      <c r="U121" s="21"/>
      <c r="V121" s="21"/>
      <c r="W121" s="108"/>
    </row>
    <row r="122" spans="2:23" ht="14.25">
      <c r="B122" s="53"/>
      <c r="C122" s="21"/>
      <c r="D122" s="21"/>
      <c r="E122" s="21"/>
      <c r="F122" s="21"/>
      <c r="G122" s="21"/>
      <c r="H122" s="21"/>
      <c r="I122" s="21"/>
      <c r="J122" s="21"/>
      <c r="K122" s="21"/>
      <c r="L122" s="21"/>
      <c r="M122" s="21"/>
      <c r="N122" s="21"/>
      <c r="O122" s="21"/>
      <c r="P122" s="21"/>
      <c r="Q122" s="21"/>
      <c r="R122" s="21"/>
      <c r="S122" s="21"/>
      <c r="T122" s="21"/>
      <c r="U122" s="21"/>
      <c r="V122" s="21"/>
      <c r="W122" s="108"/>
    </row>
    <row r="123" spans="2:23" ht="14.25">
      <c r="B123" s="53"/>
      <c r="C123" s="21"/>
      <c r="D123" s="21"/>
      <c r="E123" s="21"/>
      <c r="F123" s="21"/>
      <c r="G123" s="21"/>
      <c r="H123" s="21"/>
      <c r="I123" s="21"/>
      <c r="J123" s="21"/>
      <c r="K123" s="21"/>
      <c r="L123" s="21"/>
      <c r="M123" s="21"/>
      <c r="N123" s="21"/>
      <c r="O123" s="21"/>
      <c r="P123" s="21"/>
      <c r="Q123" s="21"/>
      <c r="R123" s="21"/>
      <c r="S123" s="21"/>
      <c r="T123" s="21"/>
      <c r="U123" s="21"/>
      <c r="V123" s="21"/>
      <c r="W123" s="108"/>
    </row>
    <row r="124" spans="2:23" ht="14.25">
      <c r="B124" s="53"/>
      <c r="C124" s="21"/>
      <c r="D124" s="21"/>
      <c r="E124" s="21"/>
      <c r="F124" s="21"/>
      <c r="G124" s="21"/>
      <c r="H124" s="21"/>
      <c r="I124" s="21"/>
      <c r="J124" s="21"/>
      <c r="K124" s="21"/>
      <c r="L124" s="21"/>
      <c r="M124" s="21"/>
      <c r="N124" s="21"/>
      <c r="O124" s="21"/>
      <c r="P124" s="21"/>
      <c r="Q124" s="21"/>
      <c r="R124" s="21"/>
      <c r="S124" s="21"/>
      <c r="T124" s="21"/>
      <c r="U124" s="21"/>
      <c r="V124" s="21"/>
      <c r="W124" s="108"/>
    </row>
    <row r="125" spans="2:23" ht="14.25">
      <c r="B125" s="53"/>
      <c r="C125" s="21"/>
      <c r="D125" s="21"/>
      <c r="E125" s="21"/>
      <c r="F125" s="21"/>
      <c r="G125" s="21"/>
      <c r="H125" s="21"/>
      <c r="I125" s="21"/>
      <c r="J125" s="21"/>
      <c r="K125" s="21"/>
      <c r="L125" s="21"/>
      <c r="M125" s="21"/>
      <c r="N125" s="21"/>
      <c r="O125" s="21"/>
      <c r="P125" s="21"/>
      <c r="Q125" s="21"/>
      <c r="R125" s="21"/>
      <c r="S125" s="21"/>
      <c r="T125" s="21"/>
      <c r="U125" s="21"/>
      <c r="V125" s="21"/>
      <c r="W125" s="108"/>
    </row>
    <row r="126" spans="2:23" ht="14.25">
      <c r="B126" s="53"/>
      <c r="C126" s="21"/>
      <c r="D126" s="21"/>
      <c r="E126" s="21"/>
      <c r="F126" s="21"/>
      <c r="G126" s="21"/>
      <c r="H126" s="21"/>
      <c r="I126" s="21"/>
      <c r="J126" s="21"/>
      <c r="K126" s="21"/>
      <c r="L126" s="21"/>
      <c r="M126" s="21"/>
      <c r="N126" s="21"/>
      <c r="O126" s="21"/>
      <c r="P126" s="21"/>
      <c r="Q126" s="21"/>
      <c r="R126" s="21"/>
      <c r="S126" s="21"/>
      <c r="T126" s="21"/>
      <c r="U126" s="21"/>
      <c r="V126" s="21"/>
      <c r="W126" s="108"/>
    </row>
    <row r="127" spans="2:23" ht="14.25">
      <c r="B127" s="53"/>
      <c r="C127" s="21"/>
      <c r="D127" s="21"/>
      <c r="E127" s="21"/>
      <c r="F127" s="21"/>
      <c r="G127" s="21"/>
      <c r="H127" s="21"/>
      <c r="I127" s="21"/>
      <c r="J127" s="21"/>
      <c r="K127" s="21"/>
      <c r="L127" s="21"/>
      <c r="M127" s="21"/>
      <c r="N127" s="21"/>
      <c r="O127" s="21"/>
      <c r="P127" s="21"/>
      <c r="Q127" s="21"/>
      <c r="R127" s="21"/>
      <c r="S127" s="21"/>
      <c r="T127" s="21"/>
      <c r="U127" s="21"/>
      <c r="V127" s="21"/>
      <c r="W127" s="108"/>
    </row>
    <row r="128" spans="2:23" ht="14.25">
      <c r="B128" s="53"/>
      <c r="C128" s="21"/>
      <c r="D128" s="21"/>
      <c r="E128" s="21"/>
      <c r="F128" s="21"/>
      <c r="G128" s="21"/>
      <c r="H128" s="21"/>
      <c r="I128" s="21"/>
      <c r="J128" s="21"/>
      <c r="K128" s="21"/>
      <c r="L128" s="21"/>
      <c r="M128" s="21"/>
      <c r="N128" s="21"/>
      <c r="O128" s="21"/>
      <c r="P128" s="21"/>
      <c r="Q128" s="21"/>
      <c r="R128" s="21"/>
      <c r="S128" s="21"/>
      <c r="T128" s="21"/>
      <c r="U128" s="21"/>
      <c r="V128" s="21"/>
      <c r="W128" s="108"/>
    </row>
    <row r="129" spans="2:23" ht="14.25">
      <c r="B129" s="53"/>
      <c r="C129" s="21"/>
      <c r="D129" s="21"/>
      <c r="E129" s="21"/>
      <c r="F129" s="21"/>
      <c r="G129" s="21"/>
      <c r="H129" s="21"/>
      <c r="I129" s="21"/>
      <c r="J129" s="21"/>
      <c r="K129" s="21"/>
      <c r="L129" s="21"/>
      <c r="M129" s="21"/>
      <c r="N129" s="21"/>
      <c r="O129" s="21"/>
      <c r="P129" s="21"/>
      <c r="Q129" s="21"/>
      <c r="R129" s="21"/>
      <c r="S129" s="21"/>
      <c r="T129" s="21"/>
      <c r="U129" s="21"/>
      <c r="V129" s="21"/>
      <c r="W129" s="108"/>
    </row>
    <row r="130" spans="2:23" ht="14.25">
      <c r="B130" s="53"/>
      <c r="C130" s="21"/>
      <c r="D130" s="21"/>
      <c r="E130" s="21"/>
      <c r="F130" s="21"/>
      <c r="G130" s="21"/>
      <c r="H130" s="21"/>
      <c r="I130" s="21"/>
      <c r="J130" s="21"/>
      <c r="K130" s="21"/>
      <c r="L130" s="21"/>
      <c r="M130" s="21"/>
      <c r="N130" s="21"/>
      <c r="O130" s="21"/>
      <c r="P130" s="21"/>
      <c r="Q130" s="21"/>
      <c r="R130" s="21"/>
      <c r="S130" s="21"/>
      <c r="T130" s="21"/>
      <c r="U130" s="21"/>
      <c r="V130" s="21"/>
      <c r="W130" s="108"/>
    </row>
    <row r="131" spans="2:23" ht="14.25">
      <c r="B131" s="53"/>
      <c r="C131" s="21"/>
      <c r="D131" s="21"/>
      <c r="E131" s="21"/>
      <c r="F131" s="21"/>
      <c r="G131" s="21"/>
      <c r="H131" s="21"/>
      <c r="I131" s="21"/>
      <c r="J131" s="21"/>
      <c r="K131" s="21"/>
      <c r="L131" s="21"/>
      <c r="M131" s="21"/>
      <c r="N131" s="21"/>
      <c r="O131" s="21"/>
      <c r="P131" s="21"/>
      <c r="Q131" s="21"/>
      <c r="R131" s="21"/>
      <c r="S131" s="21"/>
      <c r="T131" s="21"/>
      <c r="U131" s="21"/>
      <c r="V131" s="21"/>
      <c r="W131" s="108"/>
    </row>
    <row r="132" spans="2:23" ht="14.25">
      <c r="B132" s="53"/>
      <c r="C132" s="21"/>
      <c r="D132" s="21"/>
      <c r="E132" s="21"/>
      <c r="F132" s="21"/>
      <c r="G132" s="21"/>
      <c r="H132" s="21"/>
      <c r="I132" s="21"/>
      <c r="J132" s="21"/>
      <c r="K132" s="21"/>
      <c r="L132" s="21"/>
      <c r="M132" s="21"/>
      <c r="N132" s="21"/>
      <c r="O132" s="21"/>
      <c r="P132" s="21"/>
      <c r="Q132" s="21"/>
      <c r="R132" s="21"/>
      <c r="S132" s="21"/>
      <c r="T132" s="21"/>
      <c r="U132" s="21"/>
      <c r="V132" s="21"/>
      <c r="W132" s="108"/>
    </row>
    <row r="133" spans="2:23" ht="14.25">
      <c r="B133" s="53"/>
      <c r="C133" s="21"/>
      <c r="D133" s="21"/>
      <c r="E133" s="21"/>
      <c r="F133" s="21"/>
      <c r="G133" s="21"/>
      <c r="H133" s="21"/>
      <c r="I133" s="21"/>
      <c r="J133" s="21"/>
      <c r="K133" s="21"/>
      <c r="L133" s="21"/>
      <c r="M133" s="21"/>
      <c r="N133" s="21"/>
      <c r="O133" s="21"/>
      <c r="P133" s="21"/>
      <c r="Q133" s="21"/>
      <c r="R133" s="21"/>
      <c r="S133" s="21"/>
      <c r="T133" s="21"/>
      <c r="U133" s="21"/>
      <c r="V133" s="21"/>
      <c r="W133" s="108"/>
    </row>
    <row r="134" spans="2:23" ht="14.25">
      <c r="B134" s="53"/>
      <c r="C134" s="21"/>
      <c r="D134" s="21"/>
      <c r="E134" s="21"/>
      <c r="F134" s="21"/>
      <c r="G134" s="21"/>
      <c r="H134" s="21"/>
      <c r="I134" s="21"/>
      <c r="J134" s="21"/>
      <c r="K134" s="21"/>
      <c r="L134" s="21"/>
      <c r="M134" s="21"/>
      <c r="N134" s="21"/>
      <c r="O134" s="21"/>
      <c r="P134" s="21"/>
      <c r="Q134" s="21"/>
      <c r="R134" s="21"/>
      <c r="S134" s="21"/>
      <c r="T134" s="21"/>
      <c r="U134" s="21"/>
      <c r="V134" s="21"/>
      <c r="W134" s="108"/>
    </row>
    <row r="135" spans="2:23" ht="14.25">
      <c r="B135" s="53"/>
      <c r="C135" s="21"/>
      <c r="D135" s="21"/>
      <c r="E135" s="21"/>
      <c r="F135" s="21"/>
      <c r="G135" s="21"/>
      <c r="H135" s="21"/>
      <c r="I135" s="21"/>
      <c r="J135" s="21"/>
      <c r="K135" s="21"/>
      <c r="L135" s="21"/>
      <c r="M135" s="21"/>
      <c r="N135" s="21"/>
      <c r="O135" s="21"/>
      <c r="P135" s="21"/>
      <c r="Q135" s="21"/>
      <c r="R135" s="21"/>
      <c r="S135" s="21"/>
      <c r="T135" s="21"/>
      <c r="U135" s="21"/>
      <c r="V135" s="21"/>
      <c r="W135" s="108"/>
    </row>
    <row r="136" spans="2:23" ht="14.25">
      <c r="B136" s="53"/>
      <c r="C136" s="21"/>
      <c r="D136" s="21"/>
      <c r="E136" s="21"/>
      <c r="F136" s="21"/>
      <c r="G136" s="21"/>
      <c r="H136" s="21"/>
      <c r="I136" s="21"/>
      <c r="J136" s="21"/>
      <c r="K136" s="21"/>
      <c r="L136" s="21"/>
      <c r="M136" s="21"/>
      <c r="N136" s="21"/>
      <c r="O136" s="21"/>
      <c r="P136" s="21"/>
      <c r="Q136" s="21"/>
      <c r="R136" s="21"/>
      <c r="S136" s="21"/>
      <c r="T136" s="21"/>
      <c r="U136" s="21"/>
      <c r="V136" s="21"/>
      <c r="W136" s="108"/>
    </row>
    <row r="137" spans="2:23" ht="14.25">
      <c r="B137" s="53"/>
      <c r="C137" s="21"/>
      <c r="D137" s="21"/>
      <c r="E137" s="21"/>
      <c r="F137" s="21"/>
      <c r="G137" s="21"/>
      <c r="H137" s="21"/>
      <c r="I137" s="21"/>
      <c r="J137" s="21"/>
      <c r="K137" s="21"/>
      <c r="L137" s="21"/>
      <c r="M137" s="21"/>
      <c r="N137" s="21"/>
      <c r="O137" s="21"/>
      <c r="P137" s="21"/>
      <c r="Q137" s="21"/>
      <c r="R137" s="21"/>
      <c r="S137" s="21"/>
      <c r="T137" s="21"/>
      <c r="U137" s="21"/>
      <c r="V137" s="21"/>
      <c r="W137" s="108"/>
    </row>
    <row r="138" spans="2:23" ht="14.25">
      <c r="B138" s="53"/>
      <c r="C138" s="21"/>
      <c r="D138" s="21"/>
      <c r="E138" s="21"/>
      <c r="F138" s="21"/>
      <c r="G138" s="21"/>
      <c r="H138" s="21"/>
      <c r="I138" s="21"/>
      <c r="J138" s="21"/>
      <c r="K138" s="21"/>
      <c r="L138" s="21"/>
      <c r="M138" s="21"/>
      <c r="N138" s="21"/>
      <c r="O138" s="21"/>
      <c r="P138" s="21"/>
      <c r="Q138" s="21"/>
      <c r="R138" s="21"/>
      <c r="S138" s="21"/>
      <c r="T138" s="21"/>
      <c r="U138" s="21"/>
      <c r="V138" s="21"/>
      <c r="W138" s="108"/>
    </row>
    <row r="139" spans="2:23" ht="14.25">
      <c r="B139" s="53"/>
      <c r="C139" s="21"/>
      <c r="D139" s="21"/>
      <c r="E139" s="21"/>
      <c r="F139" s="21"/>
      <c r="G139" s="21"/>
      <c r="H139" s="21"/>
      <c r="I139" s="21"/>
      <c r="J139" s="21"/>
      <c r="K139" s="21"/>
      <c r="L139" s="21"/>
      <c r="M139" s="21"/>
      <c r="N139" s="21"/>
      <c r="O139" s="21"/>
      <c r="P139" s="21"/>
      <c r="Q139" s="21"/>
      <c r="R139" s="21"/>
      <c r="S139" s="21"/>
      <c r="T139" s="21"/>
      <c r="U139" s="21"/>
      <c r="V139" s="21"/>
      <c r="W139" s="108"/>
    </row>
    <row r="140" spans="2:23" ht="14.25">
      <c r="B140" s="53"/>
      <c r="C140" s="21"/>
      <c r="D140" s="21"/>
      <c r="E140" s="21"/>
      <c r="F140" s="21"/>
      <c r="G140" s="21"/>
      <c r="H140" s="21"/>
      <c r="I140" s="21"/>
      <c r="J140" s="21"/>
      <c r="K140" s="21"/>
      <c r="L140" s="21"/>
      <c r="M140" s="21"/>
      <c r="N140" s="21"/>
      <c r="O140" s="21"/>
      <c r="P140" s="21"/>
      <c r="Q140" s="21"/>
      <c r="R140" s="21"/>
      <c r="S140" s="21"/>
      <c r="T140" s="21"/>
      <c r="U140" s="21"/>
      <c r="V140" s="21"/>
      <c r="W140" s="108"/>
    </row>
    <row r="141" spans="2:23" ht="14.25">
      <c r="B141" s="53"/>
      <c r="C141" s="21"/>
      <c r="D141" s="21"/>
      <c r="E141" s="21"/>
      <c r="F141" s="21"/>
      <c r="G141" s="21"/>
      <c r="H141" s="21"/>
      <c r="I141" s="21"/>
      <c r="J141" s="21"/>
      <c r="K141" s="21"/>
      <c r="L141" s="21"/>
      <c r="M141" s="21"/>
      <c r="N141" s="21"/>
      <c r="O141" s="21"/>
      <c r="P141" s="21"/>
      <c r="Q141" s="21"/>
      <c r="R141" s="21"/>
      <c r="S141" s="21"/>
      <c r="T141" s="21"/>
      <c r="U141" s="21"/>
      <c r="V141" s="21"/>
      <c r="W141" s="108"/>
    </row>
    <row r="142" spans="2:23" ht="14.25">
      <c r="B142" s="53"/>
      <c r="C142" s="21"/>
      <c r="D142" s="21"/>
      <c r="E142" s="21"/>
      <c r="F142" s="21"/>
      <c r="G142" s="21"/>
      <c r="H142" s="21"/>
      <c r="I142" s="21"/>
      <c r="J142" s="21"/>
      <c r="K142" s="21"/>
      <c r="L142" s="21"/>
      <c r="M142" s="21"/>
      <c r="N142" s="21"/>
      <c r="O142" s="21"/>
      <c r="P142" s="21"/>
      <c r="Q142" s="21"/>
      <c r="R142" s="21"/>
      <c r="S142" s="21"/>
      <c r="T142" s="21"/>
      <c r="U142" s="21"/>
      <c r="V142" s="21"/>
      <c r="W142" s="108"/>
    </row>
    <row r="143" spans="2:23" ht="14.25">
      <c r="B143" s="53"/>
      <c r="C143" s="21"/>
      <c r="D143" s="21"/>
      <c r="E143" s="21"/>
      <c r="F143" s="21"/>
      <c r="G143" s="21"/>
      <c r="H143" s="21"/>
      <c r="I143" s="21"/>
      <c r="J143" s="21"/>
      <c r="K143" s="21"/>
      <c r="L143" s="21"/>
      <c r="M143" s="21"/>
      <c r="N143" s="21"/>
      <c r="O143" s="21"/>
      <c r="P143" s="21"/>
      <c r="Q143" s="21"/>
      <c r="R143" s="21"/>
      <c r="S143" s="21"/>
      <c r="T143" s="21"/>
      <c r="U143" s="21"/>
      <c r="V143" s="21"/>
      <c r="W143" s="108"/>
    </row>
    <row r="144" spans="2:23" ht="14.25">
      <c r="B144" s="53"/>
      <c r="C144" s="21"/>
      <c r="D144" s="21"/>
      <c r="E144" s="21"/>
      <c r="F144" s="21"/>
      <c r="G144" s="21"/>
      <c r="H144" s="21"/>
      <c r="I144" s="21"/>
      <c r="J144" s="21"/>
      <c r="K144" s="21"/>
      <c r="L144" s="21"/>
      <c r="M144" s="21"/>
      <c r="N144" s="21"/>
      <c r="O144" s="21"/>
      <c r="P144" s="21"/>
      <c r="Q144" s="21"/>
      <c r="R144" s="21"/>
      <c r="S144" s="21"/>
      <c r="T144" s="21"/>
      <c r="U144" s="21"/>
      <c r="V144" s="21"/>
      <c r="W144" s="108"/>
    </row>
    <row r="145" spans="2:23" ht="14.25">
      <c r="B145" s="53"/>
      <c r="C145" s="21"/>
      <c r="D145" s="21"/>
      <c r="E145" s="21"/>
      <c r="F145" s="21"/>
      <c r="G145" s="21"/>
      <c r="H145" s="21"/>
      <c r="I145" s="21"/>
      <c r="J145" s="21"/>
      <c r="K145" s="21"/>
      <c r="L145" s="21"/>
      <c r="M145" s="21"/>
      <c r="N145" s="21"/>
      <c r="O145" s="21"/>
      <c r="P145" s="21"/>
      <c r="Q145" s="21"/>
      <c r="R145" s="21"/>
      <c r="S145" s="21"/>
      <c r="T145" s="21"/>
      <c r="U145" s="21"/>
      <c r="V145" s="21"/>
      <c r="W145" s="108"/>
    </row>
    <row r="146" spans="2:23" ht="14.25">
      <c r="B146" s="53"/>
      <c r="C146" s="21"/>
      <c r="D146" s="21"/>
      <c r="E146" s="21"/>
      <c r="F146" s="21"/>
      <c r="G146" s="21"/>
      <c r="H146" s="21"/>
      <c r="I146" s="21"/>
      <c r="J146" s="21"/>
      <c r="K146" s="21"/>
      <c r="L146" s="21"/>
      <c r="M146" s="21"/>
      <c r="N146" s="21"/>
      <c r="O146" s="21"/>
      <c r="P146" s="21"/>
      <c r="Q146" s="21"/>
      <c r="R146" s="21"/>
      <c r="S146" s="21"/>
      <c r="T146" s="21"/>
      <c r="U146" s="21"/>
      <c r="V146" s="21"/>
      <c r="W146" s="108"/>
    </row>
    <row r="147" spans="2:23" ht="14.25">
      <c r="B147" s="53"/>
      <c r="C147" s="21"/>
      <c r="D147" s="21"/>
      <c r="E147" s="21"/>
      <c r="F147" s="21"/>
      <c r="G147" s="21"/>
      <c r="H147" s="21"/>
      <c r="I147" s="21"/>
      <c r="J147" s="21"/>
      <c r="K147" s="21"/>
      <c r="L147" s="21"/>
      <c r="M147" s="21"/>
      <c r="N147" s="21"/>
      <c r="O147" s="21"/>
      <c r="P147" s="21"/>
      <c r="Q147" s="21"/>
      <c r="R147" s="21"/>
      <c r="S147" s="21"/>
      <c r="T147" s="21"/>
      <c r="U147" s="21"/>
      <c r="V147" s="21"/>
      <c r="W147" s="108"/>
    </row>
    <row r="148" spans="2:23" ht="14.25">
      <c r="B148" s="53"/>
      <c r="C148" s="21"/>
      <c r="D148" s="21"/>
      <c r="E148" s="21"/>
      <c r="F148" s="21"/>
      <c r="G148" s="21"/>
      <c r="H148" s="21"/>
      <c r="I148" s="21"/>
      <c r="J148" s="21"/>
      <c r="K148" s="21"/>
      <c r="L148" s="21"/>
      <c r="M148" s="21"/>
      <c r="N148" s="21"/>
      <c r="O148" s="21"/>
      <c r="P148" s="21"/>
      <c r="Q148" s="21"/>
      <c r="R148" s="21"/>
      <c r="S148" s="21"/>
      <c r="T148" s="21"/>
      <c r="U148" s="21"/>
      <c r="V148" s="21"/>
      <c r="W148" s="108"/>
    </row>
    <row r="149" spans="2:23" ht="14.25">
      <c r="B149" s="53"/>
      <c r="C149" s="21"/>
      <c r="D149" s="21"/>
      <c r="E149" s="21"/>
      <c r="F149" s="21"/>
      <c r="G149" s="21"/>
      <c r="H149" s="21"/>
      <c r="I149" s="21"/>
      <c r="J149" s="21"/>
      <c r="K149" s="21"/>
      <c r="L149" s="21"/>
      <c r="M149" s="21"/>
      <c r="N149" s="21"/>
      <c r="O149" s="21"/>
      <c r="P149" s="21"/>
      <c r="Q149" s="21"/>
      <c r="R149" s="21"/>
      <c r="S149" s="21"/>
      <c r="T149" s="21"/>
      <c r="U149" s="21"/>
      <c r="V149" s="21"/>
      <c r="W149" s="108"/>
    </row>
    <row r="150" spans="2:23" ht="14.25">
      <c r="B150" s="53"/>
      <c r="C150" s="21"/>
      <c r="D150" s="21"/>
      <c r="E150" s="21"/>
      <c r="F150" s="21"/>
      <c r="G150" s="21"/>
      <c r="H150" s="21"/>
      <c r="I150" s="21"/>
      <c r="J150" s="21"/>
      <c r="K150" s="21"/>
      <c r="L150" s="21"/>
      <c r="M150" s="21"/>
      <c r="N150" s="21"/>
      <c r="O150" s="21"/>
      <c r="P150" s="21"/>
      <c r="Q150" s="21"/>
      <c r="R150" s="21"/>
      <c r="S150" s="21"/>
      <c r="T150" s="21"/>
      <c r="U150" s="21"/>
      <c r="V150" s="21"/>
      <c r="W150" s="108"/>
    </row>
    <row r="151" spans="2:23" ht="14.25">
      <c r="B151" s="53"/>
      <c r="C151" s="21"/>
      <c r="D151" s="21"/>
      <c r="E151" s="21"/>
      <c r="F151" s="21"/>
      <c r="G151" s="21"/>
      <c r="H151" s="21"/>
      <c r="I151" s="21"/>
      <c r="J151" s="21"/>
      <c r="K151" s="109" t="s">
        <v>157</v>
      </c>
      <c r="L151" s="21"/>
      <c r="M151" s="21"/>
      <c r="N151" s="21"/>
      <c r="O151" s="21"/>
      <c r="P151" s="21"/>
      <c r="Q151" s="21"/>
      <c r="R151" s="21"/>
      <c r="S151" s="21"/>
      <c r="T151" s="21"/>
      <c r="U151" s="21"/>
      <c r="V151" s="21"/>
      <c r="W151" s="108"/>
    </row>
    <row r="152" spans="2:23" ht="14.25">
      <c r="B152" s="53"/>
      <c r="C152" s="21"/>
      <c r="D152" s="21"/>
      <c r="E152" s="21"/>
      <c r="F152" s="21"/>
      <c r="G152" s="21"/>
      <c r="H152" s="21"/>
      <c r="I152" s="21"/>
      <c r="J152" s="21"/>
      <c r="K152" s="110" t="s">
        <v>158</v>
      </c>
      <c r="L152" s="21"/>
      <c r="M152" s="21"/>
      <c r="N152" s="21"/>
      <c r="O152" s="21"/>
      <c r="P152" s="21"/>
      <c r="Q152" s="21"/>
      <c r="R152" s="21"/>
      <c r="S152" s="21"/>
      <c r="T152" s="21"/>
      <c r="U152" s="21"/>
      <c r="V152" s="21"/>
      <c r="W152" s="108"/>
    </row>
    <row r="153" spans="2:23" ht="14.25">
      <c r="B153" s="53"/>
      <c r="C153" s="21"/>
      <c r="D153" s="21"/>
      <c r="E153" s="21"/>
      <c r="F153" s="21"/>
      <c r="G153" s="21"/>
      <c r="H153" s="21"/>
      <c r="I153" s="21"/>
      <c r="J153" s="21"/>
      <c r="K153" s="111"/>
      <c r="L153" s="21"/>
      <c r="M153" s="21"/>
      <c r="N153" s="21"/>
      <c r="O153" s="21"/>
      <c r="P153" s="21"/>
      <c r="Q153" s="21"/>
      <c r="R153" s="21"/>
      <c r="S153" s="21"/>
      <c r="T153" s="21"/>
      <c r="U153" s="21"/>
      <c r="V153" s="21"/>
      <c r="W153" s="108"/>
    </row>
    <row r="154" spans="2:23" ht="14.25">
      <c r="B154" s="53"/>
      <c r="C154" s="21"/>
      <c r="D154" s="21"/>
      <c r="E154" s="21"/>
      <c r="F154" s="21"/>
      <c r="G154" s="21"/>
      <c r="H154" s="21"/>
      <c r="I154" s="21"/>
      <c r="J154" s="21"/>
      <c r="K154" s="111"/>
      <c r="L154" s="21"/>
      <c r="M154" s="21"/>
      <c r="N154" s="21"/>
      <c r="O154" s="21"/>
      <c r="P154" s="21"/>
      <c r="Q154" s="21"/>
      <c r="R154" s="21"/>
      <c r="S154" s="21"/>
      <c r="T154" s="21"/>
      <c r="U154" s="21"/>
      <c r="V154" s="21"/>
      <c r="W154" s="108"/>
    </row>
    <row r="155" spans="2:23" ht="14.25">
      <c r="B155" s="53"/>
      <c r="C155" s="21"/>
      <c r="D155" s="21"/>
      <c r="E155" s="21"/>
      <c r="F155" s="21"/>
      <c r="G155" s="21"/>
      <c r="H155" s="21"/>
      <c r="I155" s="21"/>
      <c r="J155" s="21"/>
      <c r="K155" s="111"/>
      <c r="L155" s="21"/>
      <c r="M155" s="21"/>
      <c r="N155" s="21"/>
      <c r="O155" s="21"/>
      <c r="P155" s="21"/>
      <c r="Q155" s="21"/>
      <c r="R155" s="21"/>
      <c r="S155" s="21"/>
      <c r="T155" s="21"/>
      <c r="U155" s="21"/>
      <c r="V155" s="21"/>
      <c r="W155" s="108"/>
    </row>
    <row r="156" spans="2:23" ht="14.25">
      <c r="B156" s="53"/>
      <c r="C156" s="21"/>
      <c r="D156" s="21"/>
      <c r="E156" s="21"/>
      <c r="F156" s="21"/>
      <c r="G156" s="21"/>
      <c r="H156" s="21"/>
      <c r="I156" s="21"/>
      <c r="J156" s="21"/>
      <c r="K156" s="111"/>
      <c r="L156" s="21"/>
      <c r="M156" s="21"/>
      <c r="N156" s="21"/>
      <c r="O156" s="21"/>
      <c r="P156" s="21"/>
      <c r="Q156" s="21"/>
      <c r="R156" s="21"/>
      <c r="S156" s="21"/>
      <c r="T156" s="21"/>
      <c r="U156" s="21"/>
      <c r="V156" s="21"/>
      <c r="W156" s="108"/>
    </row>
    <row r="157" spans="2:23" ht="14.25">
      <c r="B157" s="53"/>
      <c r="C157" s="21"/>
      <c r="D157" s="21"/>
      <c r="E157" s="21"/>
      <c r="F157" s="21"/>
      <c r="G157" s="21"/>
      <c r="H157" s="21"/>
      <c r="I157" s="21"/>
      <c r="J157" s="21"/>
      <c r="K157" s="111"/>
      <c r="L157" s="21"/>
      <c r="M157" s="21"/>
      <c r="N157" s="21"/>
      <c r="O157" s="21"/>
      <c r="P157" s="21"/>
      <c r="Q157" s="21"/>
      <c r="R157" s="21"/>
      <c r="S157" s="21"/>
      <c r="T157" s="21"/>
      <c r="U157" s="21"/>
      <c r="V157" s="21"/>
      <c r="W157" s="108"/>
    </row>
    <row r="158" spans="2:23" ht="14.25">
      <c r="B158" s="53"/>
      <c r="C158" s="21"/>
      <c r="D158" s="21"/>
      <c r="E158" s="21"/>
      <c r="F158" s="21"/>
      <c r="G158" s="21"/>
      <c r="H158" s="21"/>
      <c r="I158" s="21"/>
      <c r="J158" s="21"/>
      <c r="K158" s="110" t="s">
        <v>159</v>
      </c>
      <c r="L158" s="21"/>
      <c r="M158" s="21"/>
      <c r="N158" s="21"/>
      <c r="O158" s="21"/>
      <c r="P158" s="21"/>
      <c r="Q158" s="21"/>
      <c r="R158" s="21"/>
      <c r="S158" s="21"/>
      <c r="T158" s="21"/>
      <c r="U158" s="21"/>
      <c r="V158" s="21"/>
      <c r="W158" s="108"/>
    </row>
    <row r="159" spans="2:23" ht="14.25">
      <c r="B159" s="53"/>
      <c r="C159" s="21"/>
      <c r="D159" s="21"/>
      <c r="E159" s="21"/>
      <c r="F159" s="21"/>
      <c r="G159" s="21"/>
      <c r="H159" s="21"/>
      <c r="I159" s="21"/>
      <c r="J159" s="21"/>
      <c r="K159" s="111" t="s">
        <v>160</v>
      </c>
      <c r="L159" s="21"/>
      <c r="M159" s="21"/>
      <c r="N159" s="21"/>
      <c r="O159" s="21"/>
      <c r="P159" s="21"/>
      <c r="Q159" s="21"/>
      <c r="R159" s="21"/>
      <c r="S159" s="21"/>
      <c r="T159" s="21"/>
      <c r="U159" s="21"/>
      <c r="V159" s="21"/>
      <c r="W159" s="108"/>
    </row>
    <row r="160" spans="2:23" ht="14.25">
      <c r="B160" s="53"/>
      <c r="C160" s="21"/>
      <c r="D160" s="21"/>
      <c r="E160" s="21"/>
      <c r="F160" s="21"/>
      <c r="G160" s="21"/>
      <c r="H160" s="21"/>
      <c r="I160" s="21"/>
      <c r="J160" s="21"/>
      <c r="K160" s="112" t="s">
        <v>161</v>
      </c>
      <c r="L160" s="21"/>
      <c r="M160" s="21"/>
      <c r="N160" s="21"/>
      <c r="O160" s="21"/>
      <c r="P160" s="21"/>
      <c r="Q160" s="21"/>
      <c r="R160" s="21"/>
      <c r="S160" s="21"/>
      <c r="T160" s="21"/>
      <c r="U160" s="21"/>
      <c r="V160" s="21"/>
      <c r="W160" s="108"/>
    </row>
    <row r="161" spans="2:23" ht="14.25">
      <c r="B161" s="53"/>
      <c r="C161" s="21"/>
      <c r="D161" s="21"/>
      <c r="E161" s="21"/>
      <c r="F161" s="21"/>
      <c r="G161" s="21"/>
      <c r="H161" s="21"/>
      <c r="I161" s="21"/>
      <c r="J161" s="21"/>
      <c r="K161" s="112" t="s">
        <v>162</v>
      </c>
      <c r="L161" s="21"/>
      <c r="M161" s="21"/>
      <c r="N161" s="21"/>
      <c r="O161" s="21"/>
      <c r="P161" s="21"/>
      <c r="Q161" s="21"/>
      <c r="R161" s="21"/>
      <c r="S161" s="21"/>
      <c r="T161" s="21"/>
      <c r="U161" s="21"/>
      <c r="V161" s="21"/>
      <c r="W161" s="108"/>
    </row>
    <row r="162" spans="2:23" ht="14.25">
      <c r="B162" s="53"/>
      <c r="C162" s="21"/>
      <c r="D162" s="21"/>
      <c r="E162" s="21"/>
      <c r="F162" s="21"/>
      <c r="G162" s="21"/>
      <c r="H162" s="21"/>
      <c r="I162" s="21"/>
      <c r="J162" s="21"/>
      <c r="K162" s="112" t="s">
        <v>163</v>
      </c>
      <c r="L162" s="21"/>
      <c r="M162" s="21"/>
      <c r="N162" s="21"/>
      <c r="O162" s="21"/>
      <c r="P162" s="21"/>
      <c r="Q162" s="21"/>
      <c r="R162" s="21"/>
      <c r="S162" s="21"/>
      <c r="T162" s="21"/>
      <c r="U162" s="21"/>
      <c r="V162" s="21"/>
      <c r="W162" s="108"/>
    </row>
    <row r="163" spans="2:23" ht="14.25">
      <c r="B163" s="53"/>
      <c r="C163" s="21"/>
      <c r="D163" s="21"/>
      <c r="E163" s="21"/>
      <c r="F163" s="21"/>
      <c r="G163" s="21"/>
      <c r="H163" s="21"/>
      <c r="I163" s="21"/>
      <c r="J163" s="21"/>
      <c r="K163" s="112" t="s">
        <v>164</v>
      </c>
      <c r="L163" s="21"/>
      <c r="M163" s="21"/>
      <c r="N163" s="21"/>
      <c r="O163" s="21"/>
      <c r="P163" s="21"/>
      <c r="Q163" s="21"/>
      <c r="R163" s="21"/>
      <c r="S163" s="21"/>
      <c r="T163" s="21"/>
      <c r="U163" s="21"/>
      <c r="V163" s="21"/>
      <c r="W163" s="108"/>
    </row>
    <row r="164" spans="2:23" ht="15" thickBot="1">
      <c r="B164" s="113"/>
      <c r="C164" s="114"/>
      <c r="D164" s="114"/>
      <c r="E164" s="114"/>
      <c r="F164" s="114"/>
      <c r="G164" s="114"/>
      <c r="H164" s="114"/>
      <c r="I164" s="114"/>
      <c r="J164" s="114"/>
      <c r="K164" s="114"/>
      <c r="L164" s="114"/>
      <c r="M164" s="114"/>
      <c r="N164" s="114"/>
      <c r="O164" s="114"/>
      <c r="P164" s="114"/>
      <c r="Q164" s="114"/>
      <c r="R164" s="114"/>
      <c r="S164" s="114"/>
      <c r="T164" s="114"/>
      <c r="U164" s="114"/>
      <c r="V164" s="114"/>
      <c r="W164" s="115"/>
    </row>
  </sheetData>
  <sheetProtection/>
  <mergeCells count="11">
    <mergeCell ref="C116:E116"/>
    <mergeCell ref="D71:H71"/>
    <mergeCell ref="J71:N71"/>
    <mergeCell ref="C111:E111"/>
    <mergeCell ref="C115:E115"/>
    <mergeCell ref="B70:O70"/>
    <mergeCell ref="B2:W2"/>
    <mergeCell ref="B3:W3"/>
    <mergeCell ref="B4:W4"/>
    <mergeCell ref="D6:H6"/>
    <mergeCell ref="J6:N6"/>
  </mergeCell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dc:creator>
  <cp:keywords/>
  <dc:description/>
  <cp:lastModifiedBy>user</cp:lastModifiedBy>
  <dcterms:created xsi:type="dcterms:W3CDTF">2014-08-22T09:56:30Z</dcterms:created>
  <dcterms:modified xsi:type="dcterms:W3CDTF">2014-09-02T04:56:03Z</dcterms:modified>
  <cp:category/>
  <cp:version/>
  <cp:contentType/>
  <cp:contentStatus/>
</cp:coreProperties>
</file>